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635" windowWidth="18480" windowHeight="7575" activeTab="6"/>
  </bookViews>
  <sheets>
    <sheet name="Moshtarakin" sheetId="1" r:id="rId1"/>
    <sheet name="Foroush" sheetId="2" r:id="rId2"/>
    <sheet name="Bar" sheetId="3" r:id="rId3"/>
    <sheet name="Shabake" sheetId="4" r:id="rId4"/>
    <sheet name="Roosta" sheetId="5" r:id="rId5"/>
    <sheet name="Chah" sheetId="6" r:id="rId6"/>
    <sheet name="maskan-mehr" sheetId="7" r:id="rId7"/>
  </sheets>
  <externalReferences>
    <externalReference r:id="rId10"/>
  </externalReferences>
  <definedNames>
    <definedName name="_xlnm.Print_Area" localSheetId="6">'maskan-mehr'!$A$1:$R$10</definedName>
    <definedName name="_xlnm.Print_Area" localSheetId="0">'Moshtarakin'!$A$1:$H$13</definedName>
    <definedName name="_xlnm.Print_Area" localSheetId="4">'Roosta'!$I$4:$W$17</definedName>
    <definedName name="_xlnm.Print_Area" localSheetId="3">'Shabake'!$A$1:$J$17</definedName>
    <definedName name="_xlnm.Print_Titles" localSheetId="6">'maskan-mehr'!$1:$3</definedName>
  </definedNames>
  <calcPr fullCalcOnLoad="1"/>
</workbook>
</file>

<file path=xl/sharedStrings.xml><?xml version="1.0" encoding="utf-8"?>
<sst xmlns="http://schemas.openxmlformats.org/spreadsheetml/2006/main" count="261" uniqueCount="150">
  <si>
    <t>نوع مصرف</t>
  </si>
  <si>
    <t>خانگي</t>
  </si>
  <si>
    <t>عمومي</t>
  </si>
  <si>
    <t>كشاورزي</t>
  </si>
  <si>
    <t>صنعتي</t>
  </si>
  <si>
    <t>ساير مصارف</t>
  </si>
  <si>
    <t>روشنايي معابر</t>
  </si>
  <si>
    <t>جمع</t>
  </si>
  <si>
    <t>دوره ي 1</t>
  </si>
  <si>
    <t>دوره ي 2</t>
  </si>
  <si>
    <t>دوره ي 3</t>
  </si>
  <si>
    <t>دوره ي 4</t>
  </si>
  <si>
    <t>دوره ي 5</t>
  </si>
  <si>
    <t>دوره ي 6</t>
  </si>
  <si>
    <t>(مشترك)</t>
  </si>
  <si>
    <t>سال</t>
  </si>
  <si>
    <t>مشتركين: اشخاص حقيقي يا حقوقي كه انشعاب يا انشعاب هاي مورد تقاضاي آنها برطبق مقررات برقرار شده باشد.</t>
  </si>
  <si>
    <t>(مگاوات ساعت)</t>
  </si>
  <si>
    <t xml:space="preserve">جدول 2- فروش (مصرف) شركت توزيع نيروي برق </t>
  </si>
  <si>
    <t xml:space="preserve">در سال </t>
  </si>
  <si>
    <t>فروش: فروش يا مصرف انرژي برق در داخل كشور به مشتركين براساس تعرفه هاي اعلام شده توسط وزارت نيرو انجام مي گيرد.</t>
  </si>
  <si>
    <t>(مگاوات)</t>
  </si>
  <si>
    <t>فروردين</t>
  </si>
  <si>
    <t>ارديبهشت</t>
  </si>
  <si>
    <t>خرداد</t>
  </si>
  <si>
    <t>تير</t>
  </si>
  <si>
    <t>مرداد</t>
  </si>
  <si>
    <t>شهريور</t>
  </si>
  <si>
    <t>مهر</t>
  </si>
  <si>
    <t>آبان</t>
  </si>
  <si>
    <t>آذر</t>
  </si>
  <si>
    <t>دي</t>
  </si>
  <si>
    <t>بهمن</t>
  </si>
  <si>
    <t>اسفند</t>
  </si>
  <si>
    <t>ماه</t>
  </si>
  <si>
    <t>حداكثر بار همزمان با شبكه سراسري</t>
  </si>
  <si>
    <t>حداكثر بار غير همزمان منطقه</t>
  </si>
  <si>
    <t>حداكثر باردرسال</t>
  </si>
  <si>
    <t xml:space="preserve">درسال </t>
  </si>
  <si>
    <t>در مواردي كه سيستم بهم پيوسته كل كشور را پوشش ندهد، حداكثر بار همزمان از مجموع حداكثر شبكه ي بهم پيوسته و بار مناطق مجزا به مگاوات، بطور همزمان بدست مي آيد.</t>
  </si>
  <si>
    <r>
      <t>م</t>
    </r>
    <r>
      <rPr>
        <sz val="12"/>
        <rFont val="Nazanin"/>
        <family val="0"/>
      </rPr>
      <t>-حداكثر بار همزمان با شبكه ي سراسري در يك سيستم كاملاً بهم پيوسته (ماهانه) عبارت است از مجموع بار مناطق در لحظه ي حداكثر بار شبكه به مگاوات</t>
    </r>
  </si>
  <si>
    <r>
      <t>م</t>
    </r>
    <r>
      <rPr>
        <sz val="12"/>
        <rFont val="Nazanin"/>
        <family val="0"/>
      </rPr>
      <t>- حداكثر بار غيرهمزمان منطقه، عبارت است از مجموع حداكثر بار مناطق مختلف به مگاوات، شامل حداكثر بار همزمان وابسته به سيستم بهم پيوسته و حداكثر بار مناطق مجزا به مگاوات است (در يك دوره‌ي زماني مانند:‌ماه)</t>
    </r>
  </si>
  <si>
    <t>تا پايان ماه</t>
  </si>
  <si>
    <t>شبكه ي فشار متوسط (km)</t>
  </si>
  <si>
    <t>هوايي</t>
  </si>
  <si>
    <t>زميني</t>
  </si>
  <si>
    <t>ترانسفورماتور</t>
  </si>
  <si>
    <t>تعداد</t>
  </si>
  <si>
    <t>شبكه ي فشار ضعيف (km)</t>
  </si>
  <si>
    <t>تعداد چراغ هاي روشنايي معابر</t>
  </si>
  <si>
    <t xml:space="preserve">جدول 4- موجودي خطوط و ترانسفورماتورهاي شبكه ي توزيع نيروي برق </t>
  </si>
  <si>
    <t>شبكه ي توزيع: مجموعه اي متشكل از خطوط هوايي و زميني فشار متوسط و ضعيف و پست هاي زميني و هوايي است كه براي توزيع انرژي برق در يك محدوده ي معين بكار گرفته مي شود.</t>
  </si>
  <si>
    <t>تعداد روستا</t>
  </si>
  <si>
    <t>تعداد خانوار</t>
  </si>
  <si>
    <t xml:space="preserve">جدول 5- تعداد روستا و خانوار برقدار شده در حوزه ي تحت پوشش شركت  توزيع نيروي برق </t>
  </si>
  <si>
    <t>طول شبكه ي فشار متوسط (كيلومتر)</t>
  </si>
  <si>
    <t>طول شبكه ي فشار ضعيف  (كيلومتر)</t>
  </si>
  <si>
    <t>ظرفيت (كيلوولت آمپر)</t>
  </si>
  <si>
    <t>تعداد (حلقه)</t>
  </si>
  <si>
    <t>متوسط ديماند (كيلووات)</t>
  </si>
  <si>
    <t>مصرف انرژي برق (مگاوات ساعت)</t>
  </si>
  <si>
    <t>مشتركين مستقيم در شركت هاي برق منطقه اي: مشتركين خاصي كه روي ولتاژ 63 كيلوولت و به بالا تغذيه مي شود.</t>
  </si>
  <si>
    <t>فروش مستقيم در شركت هاي برق منطقه اي: فروش به مشتركين خاصي كه روي ولتاژ 63 كيلوولت و به بالا تغذيه مي شود.</t>
  </si>
  <si>
    <t>باتوجه به اختلاف ساعت پيك بار مناطق مختلف، مجموع حداكثر بارهاي غيرهمزمان از حداكثر بار همزمان كل كشور بيشتر مي شود.</t>
  </si>
  <si>
    <t>مشتركين مستقيم در شركت هاي توزيع نيروي برق: مشتركين كه روي ولتاژهاي فشار متوسط داراي فيدر اختصاصي در پست فوق توزيع بوده و داراي لوازم اندازه گيري اختصاصي در پست فوق توزيع هستند. همچنين ديماند مصرفي آنها دو مگاوات به بالا است و معمولاً جزء تعرفه هاي صنعتي ياعمومي هستند.</t>
  </si>
  <si>
    <t>فروش مستقيم در شركت هاي توزيع نيروي برق: فروش به مشتركين كه روي ولتاژهاي فشار متوسط داراي فيدر اختصاصي در پست فوق توزيع بوده و داراي لوازم اندازه گيري اختصاصي در پست فوق توزيع هستند. همچنين ديماند مصرفي آنها دو مگاوات به بالا است و معمولاً جزء تعرفه هاي صنعتي  يا عمومي هستند.</t>
  </si>
  <si>
    <t>ظرفيت ( مگاولت آمپر)</t>
  </si>
  <si>
    <t xml:space="preserve">زميني </t>
  </si>
  <si>
    <t xml:space="preserve">جمع </t>
  </si>
  <si>
    <t>نام روستا</t>
  </si>
  <si>
    <t>TDI91</t>
  </si>
  <si>
    <t>مجری</t>
  </si>
  <si>
    <t>منابع مالی</t>
  </si>
  <si>
    <t>ترانس</t>
  </si>
  <si>
    <t>دهستان</t>
  </si>
  <si>
    <t>رديف شهر</t>
  </si>
  <si>
    <t>رديف منطقه</t>
  </si>
  <si>
    <t>شهرستان</t>
  </si>
  <si>
    <t>ضعيف</t>
  </si>
  <si>
    <t xml:space="preserve">متوسط       </t>
  </si>
  <si>
    <t>(kva)</t>
  </si>
  <si>
    <t>(km)</t>
  </si>
  <si>
    <t>محل تامين منابع مالی : 1= خودياری ، 2= وزارت نيرو تبصره 25 ،3=مناطق محروم تبصره 37 ، 4=منابع استانی  ، 5=طرح رهبری 6= ساير</t>
  </si>
  <si>
    <t>مجری پروژه : 1= شرکت برق منطقه ای ، 2= شرکت توزيع ، 3= جهاد ، 4= پيمانکار ، 5= ساير</t>
  </si>
  <si>
    <t>تاريخ برقدار شدن روستا ( ماه -سال)</t>
  </si>
  <si>
    <t>جدول 5-1</t>
  </si>
  <si>
    <t xml:space="preserve"> طول شبکه فشار</t>
  </si>
  <si>
    <t>جمع ظرفيت</t>
  </si>
  <si>
    <t>رديف</t>
  </si>
  <si>
    <t>تعداد كل</t>
  </si>
  <si>
    <t xml:space="preserve">جمع كل ظرفيت (مگاولت آمپر) </t>
  </si>
  <si>
    <r>
      <t xml:space="preserve">جدول </t>
    </r>
    <r>
      <rPr>
        <b/>
        <sz val="12"/>
        <rFont val="Zar"/>
        <family val="0"/>
      </rPr>
      <t xml:space="preserve">موجودي ترانسفورماتور ها به تفكيك هوايي وزميني در ماههاي مختلف </t>
    </r>
  </si>
  <si>
    <r>
      <t>توسعه يافته</t>
    </r>
    <r>
      <rPr>
        <b/>
        <sz val="11"/>
        <rFont val="Arial"/>
        <family val="2"/>
      </rPr>
      <t>*</t>
    </r>
  </si>
  <si>
    <r>
      <t>م</t>
    </r>
    <r>
      <rPr>
        <b/>
        <sz val="10"/>
        <rFont val="Nazanin"/>
        <family val="0"/>
      </rPr>
      <t>1- تعداد و خانوار روستاهاي برقدار شده ي جديد و شبكه ي توزيع (فشار متوسط و فشار ضعيف- ظرفيت و تعداد ترانسفورماتور) كه به دليل برقدار شدن روستا نصب شده است.</t>
    </r>
  </si>
  <si>
    <t>م1- تعداد چاه هايي كه توسط شبكه ي توزيع برقدار شده اند، همراه با متوسط ديماند (تقاضاي مصرف)</t>
  </si>
  <si>
    <t>م2- انرژي برق كه توسط چاه هاي كشاورزي در ماه مصرف مي شود.</t>
  </si>
  <si>
    <t xml:space="preserve">دي   </t>
  </si>
  <si>
    <t>وضعيت انشعابات  و شبکه برق مسکن مهر به تفكيك شركت هاي توزيع نيروي برق</t>
  </si>
  <si>
    <t>شركت توزيع</t>
  </si>
  <si>
    <t>شرح</t>
  </si>
  <si>
    <t xml:space="preserve">تير </t>
  </si>
  <si>
    <t xml:space="preserve">بهمن </t>
  </si>
  <si>
    <t xml:space="preserve">کل تعداد مسکن مهر </t>
  </si>
  <si>
    <t>تعداد انشعابات فروخته شده</t>
  </si>
  <si>
    <t>تعداد انشعابات نصب شده</t>
  </si>
  <si>
    <t>طول شبکه فشار متوسط (کيلو متر)</t>
  </si>
  <si>
    <t>طول شبکه فشار ضعيف(کيلومتر)</t>
  </si>
  <si>
    <t>تعداد ترانسفور ماتور (دستگاه)</t>
  </si>
  <si>
    <t>ظرفيت ترانسفورماتور (مگاولت آمپر)</t>
  </si>
  <si>
    <t>نيروي برق استان کرمانشاه</t>
  </si>
  <si>
    <t>جدول 3- حداكثر بار شركت توزيع نيروي برق استان کرمانشاه</t>
  </si>
  <si>
    <t>جدول 6-  موجودي چاه هاي كشاورزي برقدار شده در حوزه ي تحت پوشش  شركت توزيع نيروي برق استان کرمانشاه</t>
  </si>
  <si>
    <t>جدول 1- موجودي مشتركين شركت توزيع نيروي برق استان کرمانشاه</t>
  </si>
  <si>
    <t>در سال 1394</t>
  </si>
  <si>
    <t xml:space="preserve">آمار روستاهای برق دار شده وتوسعه يافته در سال   1394  در شركت توزيع    نيروي برق </t>
  </si>
  <si>
    <t>درسال 1394</t>
  </si>
  <si>
    <t>سال94</t>
  </si>
  <si>
    <t>عملكرد سال94</t>
  </si>
  <si>
    <t>از ابتدا تا پايان سال 1392</t>
  </si>
  <si>
    <t>فقط سال 1393</t>
  </si>
  <si>
    <t xml:space="preserve">  ماهیدشت</t>
  </si>
  <si>
    <t>کوزران</t>
  </si>
  <si>
    <t>ثلاث باباجانی</t>
  </si>
  <si>
    <t>سرفیروز آباد</t>
  </si>
  <si>
    <t>سنجابی</t>
  </si>
  <si>
    <t>ازگله</t>
  </si>
  <si>
    <t>لردستچه</t>
  </si>
  <si>
    <t>امام حسن</t>
  </si>
  <si>
    <t>کوره ای</t>
  </si>
  <si>
    <t xml:space="preserve"> ماهیدشت</t>
  </si>
  <si>
    <t>ماهیدشت</t>
  </si>
  <si>
    <t>صحنه</t>
  </si>
  <si>
    <t>94/09/08</t>
  </si>
  <si>
    <t>94/11/22</t>
  </si>
  <si>
    <t>94/11/30</t>
  </si>
  <si>
    <t>94/12/08</t>
  </si>
  <si>
    <t>94/12/12</t>
  </si>
  <si>
    <t>94/12/29</t>
  </si>
  <si>
    <t>باغ کرم بیگ سفلی</t>
  </si>
  <si>
    <t>تنوره</t>
  </si>
  <si>
    <t>ورمله سیامین</t>
  </si>
  <si>
    <t>حاجی آبادسفلی</t>
  </si>
  <si>
    <t>تق تق</t>
  </si>
  <si>
    <t>کله زرد</t>
  </si>
  <si>
    <t>ماره گیره</t>
  </si>
  <si>
    <t>دو آب</t>
  </si>
  <si>
    <t>گرگه بیشه</t>
  </si>
  <si>
    <t>خانه شور</t>
  </si>
  <si>
    <t>مرکزی</t>
  </si>
  <si>
    <t>خدابنده لو</t>
  </si>
</sst>
</file>

<file path=xl/styles.xml><?xml version="1.0" encoding="utf-8"?>
<styleSheet xmlns="http://schemas.openxmlformats.org/spreadsheetml/2006/main">
  <numFmts count="21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0.000"/>
    <numFmt numFmtId="171" formatCode="[$-429]hh:mm:ss\ AM/PM"/>
    <numFmt numFmtId="172" formatCode="0.0"/>
    <numFmt numFmtId="173" formatCode="0.0000"/>
    <numFmt numFmtId="174" formatCode="_-* #,##0.0_-;_-* #,##0.0\-;_-* &quot;-&quot;??_-;_-@_-"/>
    <numFmt numFmtId="175" formatCode="_-* #,##0.000_-;_-* #,##0.000\-;_-* &quot;-&quot;??_-;_-@_-"/>
    <numFmt numFmtId="176" formatCode="_-* #,##0.0000_-;_-* #,##0.0000\-;_-* &quot;-&quot;??_-;_-@_-"/>
  </numFmts>
  <fonts count="10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Badr"/>
      <family val="0"/>
    </font>
    <font>
      <sz val="12"/>
      <name val="Nazanin"/>
      <family val="0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2"/>
      <color indexed="9"/>
      <name val="Nazanin"/>
      <family val="0"/>
    </font>
    <font>
      <b/>
      <sz val="11"/>
      <name val="Zar"/>
      <family val="0"/>
    </font>
    <font>
      <b/>
      <sz val="10"/>
      <name val="Zar"/>
      <family val="0"/>
    </font>
    <font>
      <b/>
      <sz val="10"/>
      <name val="Badr"/>
      <family val="0"/>
    </font>
    <font>
      <b/>
      <sz val="14"/>
      <name val="Yagut"/>
      <family val="0"/>
    </font>
    <font>
      <b/>
      <sz val="10"/>
      <name val="Yagut"/>
      <family val="0"/>
    </font>
    <font>
      <sz val="10"/>
      <name val="Yagut"/>
      <family val="0"/>
    </font>
    <font>
      <b/>
      <sz val="10"/>
      <name val="Arial"/>
      <family val="2"/>
    </font>
    <font>
      <b/>
      <sz val="12"/>
      <name val="Zar"/>
      <family val="0"/>
    </font>
    <font>
      <b/>
      <sz val="12"/>
      <name val="Nazanin"/>
      <family val="0"/>
    </font>
    <font>
      <b/>
      <sz val="11"/>
      <name val="Arial"/>
      <family val="2"/>
    </font>
    <font>
      <b/>
      <sz val="10"/>
      <name val="Nazanin"/>
      <family val="0"/>
    </font>
    <font>
      <b/>
      <sz val="10"/>
      <color indexed="9"/>
      <name val="Nazanin"/>
      <family val="0"/>
    </font>
    <font>
      <sz val="11"/>
      <name val="Yagut"/>
      <family val="0"/>
    </font>
    <font>
      <b/>
      <sz val="11"/>
      <name val="B Zar"/>
      <family val="0"/>
    </font>
    <font>
      <b/>
      <sz val="10"/>
      <name val="B Zar"/>
      <family val="0"/>
    </font>
    <font>
      <b/>
      <sz val="12"/>
      <name val="B Zar"/>
      <family val="0"/>
    </font>
    <font>
      <b/>
      <sz val="12"/>
      <name val="Yagut"/>
      <family val="0"/>
    </font>
    <font>
      <b/>
      <sz val="14"/>
      <name val="B Zar"/>
      <family val="0"/>
    </font>
    <font>
      <b/>
      <sz val="14"/>
      <name val="Titr"/>
      <family val="0"/>
    </font>
    <font>
      <b/>
      <sz val="14"/>
      <name val="Badr"/>
      <family val="0"/>
    </font>
    <font>
      <sz val="14"/>
      <name val="Arial"/>
      <family val="2"/>
    </font>
    <font>
      <sz val="10"/>
      <name val="Badr"/>
      <family val="0"/>
    </font>
    <font>
      <sz val="11"/>
      <name val="Zar"/>
      <family val="0"/>
    </font>
    <font>
      <b/>
      <sz val="11"/>
      <name val="Badr"/>
      <family val="0"/>
    </font>
    <font>
      <sz val="11"/>
      <name val="Badr"/>
      <family val="0"/>
    </font>
    <font>
      <b/>
      <sz val="8"/>
      <name val="Zar"/>
      <family val="0"/>
    </font>
    <font>
      <b/>
      <sz val="12"/>
      <name val="B Badr"/>
      <family val="0"/>
    </font>
    <font>
      <sz val="12"/>
      <name val="B Zar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18"/>
      <name val="Zar"/>
      <family val="0"/>
    </font>
    <font>
      <sz val="10"/>
      <color indexed="18"/>
      <name val="Arial"/>
      <family val="2"/>
    </font>
    <font>
      <b/>
      <sz val="11"/>
      <color indexed="18"/>
      <name val="Zar"/>
      <family val="0"/>
    </font>
    <font>
      <b/>
      <sz val="12"/>
      <color indexed="18"/>
      <name val="Badr"/>
      <family val="0"/>
    </font>
    <font>
      <b/>
      <sz val="11"/>
      <color indexed="8"/>
      <name val="B Nazanin"/>
      <family val="0"/>
    </font>
    <font>
      <b/>
      <sz val="12"/>
      <color indexed="18"/>
      <name val="B Badr"/>
      <family val="0"/>
    </font>
    <font>
      <b/>
      <sz val="12"/>
      <color indexed="8"/>
      <name val="B Bad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4" tint="-0.4999699890613556"/>
      <name val="Zar"/>
      <family val="0"/>
    </font>
    <font>
      <sz val="10"/>
      <color theme="4" tint="-0.4999699890613556"/>
      <name val="Arial"/>
      <family val="2"/>
    </font>
    <font>
      <b/>
      <sz val="11"/>
      <color theme="4" tint="-0.4999699890613556"/>
      <name val="Zar"/>
      <family val="0"/>
    </font>
    <font>
      <b/>
      <sz val="12"/>
      <color theme="4" tint="-0.4999699890613556"/>
      <name val="Badr"/>
      <family val="0"/>
    </font>
    <font>
      <b/>
      <sz val="11"/>
      <color theme="1"/>
      <name val="B Nazanin"/>
      <family val="0"/>
    </font>
    <font>
      <b/>
      <sz val="12"/>
      <color theme="4" tint="-0.4999699890613556"/>
      <name val="B Badr"/>
      <family val="0"/>
    </font>
    <font>
      <b/>
      <sz val="12"/>
      <color theme="1"/>
      <name val="B Badr"/>
      <family val="0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2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6" fillId="13" borderId="0" applyNumberFormat="0" applyBorder="0" applyAlignment="0" applyProtection="0"/>
    <xf numFmtId="0" fontId="7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6" fillId="20" borderId="0" applyNumberFormat="0" applyBorder="0" applyAlignment="0" applyProtection="0"/>
    <xf numFmtId="0" fontId="76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6" fillId="21" borderId="0" applyNumberFormat="0" applyBorder="0" applyAlignment="0" applyProtection="0"/>
    <xf numFmtId="0" fontId="7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77" fillId="39" borderId="0" applyNumberFormat="0" applyBorder="0" applyAlignment="0" applyProtection="0"/>
    <xf numFmtId="0" fontId="77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77" fillId="40" borderId="0" applyNumberFormat="0" applyBorder="0" applyAlignment="0" applyProtection="0"/>
    <xf numFmtId="0" fontId="77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79" fillId="46" borderId="2" applyNumberFormat="0" applyAlignment="0" applyProtection="0"/>
    <xf numFmtId="0" fontId="79" fillId="46" borderId="2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80" fillId="48" borderId="4" applyNumberFormat="0" applyAlignment="0" applyProtection="0"/>
    <xf numFmtId="0" fontId="8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2" fillId="49" borderId="0" applyNumberFormat="0" applyBorder="0" applyAlignment="0" applyProtection="0"/>
    <xf numFmtId="0" fontId="82" fillId="49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84" fillId="0" borderId="8" applyNumberFormat="0" applyFill="0" applyAlignment="0" applyProtection="0"/>
    <xf numFmtId="0" fontId="84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85" fillId="0" borderId="10" applyNumberFormat="0" applyFill="0" applyAlignment="0" applyProtection="0"/>
    <xf numFmtId="0" fontId="85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86" fillId="50" borderId="2" applyNumberFormat="0" applyAlignment="0" applyProtection="0"/>
    <xf numFmtId="0" fontId="86" fillId="50" borderId="2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87" fillId="0" borderId="12" applyNumberFormat="0" applyFill="0" applyAlignment="0" applyProtection="0"/>
    <xf numFmtId="0" fontId="87" fillId="0" borderId="12" applyNumberFormat="0" applyFill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88" fillId="52" borderId="0" applyNumberFormat="0" applyBorder="0" applyAlignment="0" applyProtection="0"/>
    <xf numFmtId="0" fontId="88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76" fillId="54" borderId="14" applyNumberFormat="0" applyFont="0" applyAlignment="0" applyProtection="0"/>
    <xf numFmtId="0" fontId="76" fillId="54" borderId="14" applyNumberFormat="0" applyFont="0" applyAlignment="0" applyProtection="0"/>
    <xf numFmtId="0" fontId="14" fillId="45" borderId="15" applyNumberFormat="0" applyAlignment="0" applyProtection="0"/>
    <xf numFmtId="0" fontId="14" fillId="45" borderId="15" applyNumberFormat="0" applyAlignment="0" applyProtection="0"/>
    <xf numFmtId="0" fontId="14" fillId="45" borderId="15" applyNumberFormat="0" applyAlignment="0" applyProtection="0"/>
    <xf numFmtId="0" fontId="89" fillId="46" borderId="16" applyNumberFormat="0" applyAlignment="0" applyProtection="0"/>
    <xf numFmtId="0" fontId="89" fillId="46" borderId="16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right" vertical="center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right" vertical="center"/>
    </xf>
    <xf numFmtId="0" fontId="18" fillId="0" borderId="28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>
      <alignment horizontal="center" vertical="center"/>
    </xf>
    <xf numFmtId="0" fontId="18" fillId="0" borderId="24" xfId="0" applyFont="1" applyBorder="1" applyAlignment="1" applyProtection="1">
      <alignment horizontal="center" vertical="center"/>
      <protection hidden="1"/>
    </xf>
    <xf numFmtId="0" fontId="18" fillId="0" borderId="30" xfId="0" applyFont="1" applyBorder="1" applyAlignment="1">
      <alignment horizontal="right" vertical="center"/>
    </xf>
    <xf numFmtId="0" fontId="18" fillId="0" borderId="31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center" vertical="center"/>
      <protection locked="0"/>
    </xf>
    <xf numFmtId="0" fontId="18" fillId="0" borderId="32" xfId="0" applyFont="1" applyBorder="1" applyAlignment="1">
      <alignment horizontal="right" vertical="center"/>
    </xf>
    <xf numFmtId="0" fontId="18" fillId="0" borderId="33" xfId="0" applyFont="1" applyBorder="1" applyAlignment="1" applyProtection="1">
      <alignment horizontal="center" vertical="center"/>
      <protection locked="0"/>
    </xf>
    <xf numFmtId="0" fontId="18" fillId="0" borderId="34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>
      <alignment horizontal="right" vertical="center"/>
    </xf>
    <xf numFmtId="0" fontId="18" fillId="0" borderId="36" xfId="0" applyFont="1" applyBorder="1" applyAlignment="1">
      <alignment horizontal="right" vertical="center"/>
    </xf>
    <xf numFmtId="0" fontId="18" fillId="0" borderId="37" xfId="0" applyFont="1" applyBorder="1" applyAlignment="1">
      <alignment horizontal="right" vertical="center"/>
    </xf>
    <xf numFmtId="0" fontId="0" fillId="0" borderId="0" xfId="0" applyAlignment="1" applyProtection="1">
      <alignment/>
      <protection locked="0"/>
    </xf>
    <xf numFmtId="0" fontId="25" fillId="0" borderId="38" xfId="0" applyFont="1" applyBorder="1" applyAlignment="1">
      <alignment horizontal="center" vertical="center"/>
    </xf>
    <xf numFmtId="0" fontId="25" fillId="0" borderId="0" xfId="0" applyFont="1" applyBorder="1" applyAlignment="1" applyProtection="1">
      <alignment vertical="center"/>
      <protection locked="0"/>
    </xf>
    <xf numFmtId="0" fontId="25" fillId="0" borderId="38" xfId="0" applyFont="1" applyBorder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5" fillId="0" borderId="38" xfId="0" applyFont="1" applyBorder="1" applyAlignment="1" applyProtection="1">
      <alignment horizontal="right" vertical="center"/>
      <protection locked="0"/>
    </xf>
    <xf numFmtId="0" fontId="26" fillId="0" borderId="38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 applyProtection="1">
      <alignment horizontal="right" vertical="center"/>
      <protection locked="0"/>
    </xf>
    <xf numFmtId="0" fontId="25" fillId="0" borderId="0" xfId="0" applyFont="1" applyAlignment="1" applyProtection="1">
      <alignment horizontal="right"/>
      <protection locked="0"/>
    </xf>
    <xf numFmtId="0" fontId="19" fillId="0" borderId="0" xfId="0" applyFont="1" applyAlignment="1">
      <alignment horizontal="right" vertical="top" wrapText="1"/>
    </xf>
    <xf numFmtId="0" fontId="18" fillId="0" borderId="39" xfId="0" applyFont="1" applyBorder="1" applyAlignment="1" applyProtection="1">
      <alignment horizontal="center" vertical="center"/>
      <protection locked="0"/>
    </xf>
    <xf numFmtId="0" fontId="18" fillId="55" borderId="40" xfId="0" applyFont="1" applyFill="1" applyBorder="1" applyAlignment="1">
      <alignment horizontal="center" vertical="center"/>
    </xf>
    <xf numFmtId="0" fontId="18" fillId="55" borderId="40" xfId="0" applyFont="1" applyFill="1" applyBorder="1" applyAlignment="1" applyProtection="1">
      <alignment horizontal="center" vertical="center"/>
      <protection/>
    </xf>
    <xf numFmtId="0" fontId="18" fillId="55" borderId="30" xfId="0" applyFont="1" applyFill="1" applyBorder="1" applyAlignment="1" applyProtection="1">
      <alignment horizontal="center" vertical="center"/>
      <protection locked="0"/>
    </xf>
    <xf numFmtId="0" fontId="18" fillId="55" borderId="29" xfId="0" applyFont="1" applyFill="1" applyBorder="1" applyAlignment="1" applyProtection="1">
      <alignment horizontal="center" vertical="center"/>
      <protection locked="0"/>
    </xf>
    <xf numFmtId="0" fontId="18" fillId="55" borderId="41" xfId="0" applyFont="1" applyFill="1" applyBorder="1" applyAlignment="1" applyProtection="1">
      <alignment horizontal="center" vertical="center"/>
      <protection locked="0"/>
    </xf>
    <xf numFmtId="0" fontId="18" fillId="55" borderId="39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25" fillId="0" borderId="38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18" fillId="0" borderId="42" xfId="0" applyFont="1" applyBorder="1" applyAlignment="1" applyProtection="1">
      <alignment horizontal="center" vertical="center" wrapText="1"/>
      <protection locked="0"/>
    </xf>
    <xf numFmtId="0" fontId="18" fillId="0" borderId="30" xfId="0" applyFont="1" applyBorder="1" applyAlignment="1" applyProtection="1">
      <alignment horizontal="right" vertical="center"/>
      <protection locked="0"/>
    </xf>
    <xf numFmtId="0" fontId="18" fillId="0" borderId="41" xfId="0" applyFont="1" applyBorder="1" applyAlignment="1" applyProtection="1">
      <alignment horizontal="right" vertical="center"/>
      <protection locked="0"/>
    </xf>
    <xf numFmtId="0" fontId="18" fillId="0" borderId="43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right" vertical="top" wrapText="1"/>
      <protection locked="0"/>
    </xf>
    <xf numFmtId="0" fontId="19" fillId="0" borderId="0" xfId="0" applyFont="1" applyAlignment="1" applyProtection="1">
      <alignment horizontal="right" vertical="top" wrapText="1"/>
      <protection locked="0"/>
    </xf>
    <xf numFmtId="0" fontId="0" fillId="0" borderId="0" xfId="0" applyAlignment="1" applyProtection="1">
      <alignment/>
      <protection/>
    </xf>
    <xf numFmtId="0" fontId="25" fillId="0" borderId="3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24" fillId="0" borderId="0" xfId="0" applyFont="1" applyBorder="1" applyAlignment="1" applyProtection="1">
      <alignment vertical="center"/>
      <protection/>
    </xf>
    <xf numFmtId="0" fontId="0" fillId="0" borderId="44" xfId="0" applyBorder="1" applyAlignment="1">
      <alignment/>
    </xf>
    <xf numFmtId="0" fontId="93" fillId="0" borderId="0" xfId="0" applyFont="1" applyBorder="1" applyAlignment="1" applyProtection="1">
      <alignment horizontal="right" vertical="center" wrapText="1"/>
      <protection locked="0"/>
    </xf>
    <xf numFmtId="0" fontId="94" fillId="0" borderId="0" xfId="0" applyFont="1" applyAlignment="1">
      <alignment/>
    </xf>
    <xf numFmtId="0" fontId="95" fillId="0" borderId="38" xfId="0" applyFont="1" applyBorder="1" applyAlignment="1">
      <alignment vertical="center" wrapText="1"/>
    </xf>
    <xf numFmtId="0" fontId="95" fillId="0" borderId="38" xfId="0" applyFont="1" applyBorder="1" applyAlignment="1" applyProtection="1">
      <alignment vertical="center" wrapText="1"/>
      <protection locked="0"/>
    </xf>
    <xf numFmtId="0" fontId="93" fillId="0" borderId="38" xfId="0" applyFont="1" applyBorder="1" applyAlignment="1">
      <alignment horizontal="center" vertical="center" wrapText="1"/>
    </xf>
    <xf numFmtId="0" fontId="93" fillId="0" borderId="38" xfId="0" applyFont="1" applyBorder="1" applyAlignment="1" applyProtection="1">
      <alignment vertical="center" wrapText="1"/>
      <protection locked="0"/>
    </xf>
    <xf numFmtId="0" fontId="96" fillId="0" borderId="23" xfId="0" applyFont="1" applyBorder="1" applyAlignment="1">
      <alignment horizontal="center" vertical="center"/>
    </xf>
    <xf numFmtId="0" fontId="96" fillId="0" borderId="27" xfId="0" applyFont="1" applyBorder="1" applyAlignment="1">
      <alignment horizontal="right" vertical="center"/>
    </xf>
    <xf numFmtId="0" fontId="96" fillId="0" borderId="28" xfId="0" applyFont="1" applyBorder="1" applyAlignment="1" applyProtection="1">
      <alignment horizontal="center" vertical="center"/>
      <protection locked="0"/>
    </xf>
    <xf numFmtId="0" fontId="96" fillId="0" borderId="30" xfId="0" applyFont="1" applyBorder="1" applyAlignment="1">
      <alignment horizontal="right" vertical="center"/>
    </xf>
    <xf numFmtId="0" fontId="96" fillId="0" borderId="32" xfId="0" applyFont="1" applyBorder="1" applyAlignment="1">
      <alignment horizontal="right" vertical="center"/>
    </xf>
    <xf numFmtId="0" fontId="96" fillId="0" borderId="43" xfId="0" applyFont="1" applyBorder="1" applyAlignment="1">
      <alignment horizontal="center" vertical="center"/>
    </xf>
    <xf numFmtId="0" fontId="38" fillId="0" borderId="0" xfId="0" applyFont="1" applyAlignment="1" applyProtection="1">
      <alignment horizontal="center" vertical="center"/>
      <protection locked="0"/>
    </xf>
    <xf numFmtId="0" fontId="39" fillId="0" borderId="45" xfId="0" applyFont="1" applyBorder="1" applyAlignment="1">
      <alignment horizontal="right" vertical="center"/>
    </xf>
    <xf numFmtId="0" fontId="39" fillId="0" borderId="35" xfId="0" applyFont="1" applyBorder="1" applyAlignment="1">
      <alignment horizontal="right" vertical="center"/>
    </xf>
    <xf numFmtId="0" fontId="39" fillId="0" borderId="46" xfId="0" applyFont="1" applyBorder="1" applyAlignment="1" applyProtection="1">
      <alignment horizontal="center" vertical="center"/>
      <protection locked="0"/>
    </xf>
    <xf numFmtId="0" fontId="39" fillId="0" borderId="36" xfId="0" applyFont="1" applyBorder="1" applyAlignment="1">
      <alignment horizontal="right" vertical="center"/>
    </xf>
    <xf numFmtId="0" fontId="39" fillId="0" borderId="37" xfId="0" applyFont="1" applyBorder="1" applyAlignment="1">
      <alignment horizontal="right" vertical="center"/>
    </xf>
    <xf numFmtId="0" fontId="39" fillId="0" borderId="47" xfId="0" applyFont="1" applyBorder="1" applyAlignment="1" applyProtection="1">
      <alignment horizontal="center" vertical="center"/>
      <protection locked="0"/>
    </xf>
    <xf numFmtId="0" fontId="18" fillId="0" borderId="48" xfId="0" applyFont="1" applyBorder="1" applyAlignment="1" applyProtection="1">
      <alignment horizontal="right" vertical="center"/>
      <protection locked="0"/>
    </xf>
    <xf numFmtId="0" fontId="25" fillId="56" borderId="0" xfId="0" applyFont="1" applyFill="1" applyBorder="1" applyAlignment="1" applyProtection="1">
      <alignment vertical="center"/>
      <protection/>
    </xf>
    <xf numFmtId="0" fontId="25" fillId="56" borderId="38" xfId="0" applyFont="1" applyFill="1" applyBorder="1" applyAlignment="1" applyProtection="1">
      <alignment horizontal="center" vertical="center"/>
      <protection/>
    </xf>
    <xf numFmtId="0" fontId="27" fillId="56" borderId="38" xfId="0" applyFont="1" applyFill="1" applyBorder="1" applyAlignment="1" applyProtection="1">
      <alignment vertical="center"/>
      <protection locked="0"/>
    </xf>
    <xf numFmtId="0" fontId="26" fillId="56" borderId="38" xfId="0" applyFont="1" applyFill="1" applyBorder="1" applyAlignment="1" applyProtection="1">
      <alignment horizontal="center" vertical="center"/>
      <protection locked="0"/>
    </xf>
    <xf numFmtId="0" fontId="28" fillId="56" borderId="49" xfId="0" applyFont="1" applyFill="1" applyBorder="1" applyAlignment="1" applyProtection="1">
      <alignment horizontal="center" vertical="center"/>
      <protection locked="0"/>
    </xf>
    <xf numFmtId="0" fontId="28" fillId="56" borderId="50" xfId="0" applyFont="1" applyFill="1" applyBorder="1" applyAlignment="1" applyProtection="1">
      <alignment horizontal="center" vertical="center" wrapText="1"/>
      <protection locked="0"/>
    </xf>
    <xf numFmtId="0" fontId="28" fillId="56" borderId="22" xfId="0" applyFont="1" applyFill="1" applyBorder="1" applyAlignment="1" applyProtection="1">
      <alignment horizontal="center" vertical="center"/>
      <protection locked="0"/>
    </xf>
    <xf numFmtId="0" fontId="0" fillId="56" borderId="51" xfId="0" applyFont="1" applyFill="1" applyBorder="1" applyAlignment="1" applyProtection="1">
      <alignment horizontal="center" vertical="center"/>
      <protection locked="0"/>
    </xf>
    <xf numFmtId="0" fontId="0" fillId="56" borderId="52" xfId="0" applyFont="1" applyFill="1" applyBorder="1" applyAlignment="1" applyProtection="1">
      <alignment horizontal="center" vertical="center"/>
      <protection locked="0"/>
    </xf>
    <xf numFmtId="0" fontId="29" fillId="56" borderId="48" xfId="0" applyFont="1" applyFill="1" applyBorder="1" applyAlignment="1" applyProtection="1">
      <alignment horizontal="center"/>
      <protection/>
    </xf>
    <xf numFmtId="0" fontId="0" fillId="56" borderId="53" xfId="0" applyFill="1" applyBorder="1" applyAlignment="1" applyProtection="1">
      <alignment/>
      <protection/>
    </xf>
    <xf numFmtId="0" fontId="41" fillId="0" borderId="54" xfId="0" applyFont="1" applyBorder="1" applyAlignment="1" applyProtection="1">
      <alignment horizontal="center" vertical="center"/>
      <protection locked="0"/>
    </xf>
    <xf numFmtId="0" fontId="41" fillId="0" borderId="31" xfId="0" applyFont="1" applyBorder="1" applyAlignment="1" applyProtection="1">
      <alignment horizontal="center" vertical="center"/>
      <protection locked="0"/>
    </xf>
    <xf numFmtId="0" fontId="41" fillId="0" borderId="42" xfId="0" applyFont="1" applyBorder="1" applyAlignment="1" applyProtection="1">
      <alignment horizontal="center" vertical="center"/>
      <protection/>
    </xf>
    <xf numFmtId="0" fontId="41" fillId="0" borderId="39" xfId="0" applyFont="1" applyBorder="1" applyAlignment="1" applyProtection="1">
      <alignment horizontal="center" vertical="center"/>
      <protection/>
    </xf>
    <xf numFmtId="0" fontId="43" fillId="0" borderId="0" xfId="201" applyFont="1" applyBorder="1" applyAlignment="1">
      <alignment horizontal="center" vertical="center" readingOrder="2"/>
      <protection/>
    </xf>
    <xf numFmtId="0" fontId="44" fillId="0" borderId="0" xfId="201" applyFont="1" applyAlignment="1">
      <alignment vertical="center"/>
      <protection/>
    </xf>
    <xf numFmtId="0" fontId="24" fillId="0" borderId="55" xfId="201" applyFont="1" applyFill="1" applyBorder="1" applyAlignment="1">
      <alignment horizontal="center" vertical="center" wrapText="1" readingOrder="2"/>
      <protection/>
    </xf>
    <xf numFmtId="0" fontId="24" fillId="0" borderId="56" xfId="201" applyFont="1" applyFill="1" applyBorder="1" applyAlignment="1">
      <alignment horizontal="center" vertical="center" wrapText="1" readingOrder="2"/>
      <protection/>
    </xf>
    <xf numFmtId="0" fontId="24" fillId="0" borderId="57" xfId="201" applyFont="1" applyFill="1" applyBorder="1" applyAlignment="1">
      <alignment horizontal="center" vertical="center" wrapText="1" readingOrder="2"/>
      <protection/>
    </xf>
    <xf numFmtId="0" fontId="24" fillId="0" borderId="58" xfId="201" applyFont="1" applyFill="1" applyBorder="1" applyAlignment="1">
      <alignment horizontal="center" vertical="center" wrapText="1" readingOrder="2"/>
      <protection/>
    </xf>
    <xf numFmtId="0" fontId="45" fillId="0" borderId="0" xfId="201" applyFont="1" applyFill="1" applyBorder="1" applyAlignment="1">
      <alignment horizontal="center" vertical="center"/>
      <protection/>
    </xf>
    <xf numFmtId="0" fontId="26" fillId="0" borderId="0" xfId="201" applyFont="1" applyFill="1" applyBorder="1" applyAlignment="1">
      <alignment horizontal="center" vertical="center" readingOrder="2"/>
      <protection/>
    </xf>
    <xf numFmtId="0" fontId="0" fillId="0" borderId="0" xfId="201" applyFont="1" applyFill="1">
      <alignment/>
      <protection/>
    </xf>
    <xf numFmtId="0" fontId="0" fillId="0" borderId="0" xfId="201" applyFont="1">
      <alignment/>
      <protection/>
    </xf>
    <xf numFmtId="0" fontId="47" fillId="0" borderId="54" xfId="201" applyFont="1" applyBorder="1" applyAlignment="1">
      <alignment horizontal="center" vertical="center" readingOrder="2"/>
      <protection/>
    </xf>
    <xf numFmtId="0" fontId="47" fillId="0" borderId="31" xfId="201" applyFont="1" applyBorder="1" applyAlignment="1">
      <alignment horizontal="center" vertical="center" readingOrder="2"/>
      <protection/>
    </xf>
    <xf numFmtId="0" fontId="47" fillId="0" borderId="59" xfId="201" applyFont="1" applyBorder="1" applyAlignment="1">
      <alignment horizontal="center" vertical="center" readingOrder="2"/>
      <protection/>
    </xf>
    <xf numFmtId="0" fontId="47" fillId="57" borderId="60" xfId="201" applyFont="1" applyFill="1" applyBorder="1" applyAlignment="1">
      <alignment horizontal="center" vertical="center"/>
      <protection/>
    </xf>
    <xf numFmtId="0" fontId="48" fillId="0" borderId="0" xfId="201" applyFont="1" applyFill="1" applyBorder="1" applyAlignment="1">
      <alignment horizontal="center" vertical="center" readingOrder="2"/>
      <protection/>
    </xf>
    <xf numFmtId="0" fontId="48" fillId="0" borderId="0" xfId="201" applyFont="1" applyFill="1" applyBorder="1" applyAlignment="1">
      <alignment horizontal="right" vertical="center" readingOrder="2"/>
      <protection/>
    </xf>
    <xf numFmtId="0" fontId="0" fillId="0" borderId="0" xfId="201" applyFill="1">
      <alignment/>
      <protection/>
    </xf>
    <xf numFmtId="0" fontId="0" fillId="0" borderId="0" xfId="201">
      <alignment/>
      <protection/>
    </xf>
    <xf numFmtId="0" fontId="47" fillId="0" borderId="61" xfId="201" applyFont="1" applyBorder="1" applyAlignment="1">
      <alignment horizontal="center" vertical="center" readingOrder="2"/>
      <protection/>
    </xf>
    <xf numFmtId="0" fontId="47" fillId="0" borderId="42" xfId="201" applyFont="1" applyBorder="1" applyAlignment="1">
      <alignment horizontal="center" vertical="center" readingOrder="2"/>
      <protection/>
    </xf>
    <xf numFmtId="0" fontId="0" fillId="0" borderId="0" xfId="201" applyAlignment="1">
      <alignment/>
      <protection/>
    </xf>
    <xf numFmtId="0" fontId="0" fillId="0" borderId="0" xfId="201" applyBorder="1">
      <alignment/>
      <protection/>
    </xf>
    <xf numFmtId="0" fontId="0" fillId="0" borderId="62" xfId="201" applyBorder="1">
      <alignment/>
      <protection/>
    </xf>
    <xf numFmtId="0" fontId="47" fillId="0" borderId="63" xfId="201" applyFont="1" applyBorder="1" applyAlignment="1">
      <alignment horizontal="center" vertical="center" readingOrder="2"/>
      <protection/>
    </xf>
    <xf numFmtId="49" fontId="36" fillId="56" borderId="31" xfId="0" applyNumberFormat="1" applyFont="1" applyFill="1" applyBorder="1" applyAlignment="1" applyProtection="1">
      <alignment horizontal="center" vertical="center"/>
      <protection locked="0"/>
    </xf>
    <xf numFmtId="0" fontId="18" fillId="55" borderId="0" xfId="0" applyFont="1" applyFill="1" applyBorder="1" applyAlignment="1">
      <alignment horizontal="center" vertical="center"/>
    </xf>
    <xf numFmtId="0" fontId="43" fillId="0" borderId="31" xfId="0" applyFont="1" applyBorder="1" applyAlignment="1" applyProtection="1">
      <alignment horizontal="center" vertical="center"/>
      <protection locked="0"/>
    </xf>
    <xf numFmtId="0" fontId="44" fillId="0" borderId="31" xfId="0" applyFont="1" applyBorder="1" applyAlignment="1">
      <alignment horizontal="center" vertical="center"/>
    </xf>
    <xf numFmtId="172" fontId="97" fillId="0" borderId="31" xfId="0" applyNumberFormat="1" applyFont="1" applyFill="1" applyBorder="1" applyAlignment="1">
      <alignment horizontal="center" vertical="center" readingOrder="2"/>
    </xf>
    <xf numFmtId="1" fontId="39" fillId="0" borderId="64" xfId="0" applyNumberFormat="1" applyFont="1" applyBorder="1" applyAlignment="1">
      <alignment horizontal="center" vertical="center"/>
    </xf>
    <xf numFmtId="172" fontId="18" fillId="55" borderId="40" xfId="0" applyNumberFormat="1" applyFont="1" applyFill="1" applyBorder="1" applyAlignment="1" applyProtection="1">
      <alignment horizontal="center" vertical="center"/>
      <protection/>
    </xf>
    <xf numFmtId="1" fontId="39" fillId="55" borderId="40" xfId="0" applyNumberFormat="1" applyFont="1" applyFill="1" applyBorder="1" applyAlignment="1" applyProtection="1">
      <alignment horizontal="center" vertical="center"/>
      <protection/>
    </xf>
    <xf numFmtId="1" fontId="18" fillId="55" borderId="40" xfId="0" applyNumberFormat="1" applyFont="1" applyFill="1" applyBorder="1" applyAlignment="1" applyProtection="1">
      <alignment horizontal="center" vertical="center"/>
      <protection/>
    </xf>
    <xf numFmtId="1" fontId="39" fillId="58" borderId="29" xfId="0" applyNumberFormat="1" applyFont="1" applyFill="1" applyBorder="1" applyAlignment="1" applyProtection="1">
      <alignment horizontal="center" vertical="center"/>
      <protection locked="0"/>
    </xf>
    <xf numFmtId="1" fontId="18" fillId="0" borderId="0" xfId="0" applyNumberFormat="1" applyFont="1" applyBorder="1" applyAlignment="1" applyProtection="1">
      <alignment horizontal="center" vertical="center" wrapText="1"/>
      <protection/>
    </xf>
    <xf numFmtId="1" fontId="39" fillId="0" borderId="42" xfId="0" applyNumberFormat="1" applyFont="1" applyBorder="1" applyAlignment="1" applyProtection="1">
      <alignment horizontal="center" vertical="center"/>
      <protection/>
    </xf>
    <xf numFmtId="1" fontId="39" fillId="0" borderId="63" xfId="0" applyNumberFormat="1" applyFont="1" applyBorder="1" applyAlignment="1" applyProtection="1">
      <alignment horizontal="center" vertical="center"/>
      <protection/>
    </xf>
    <xf numFmtId="1" fontId="39" fillId="55" borderId="65" xfId="0" applyNumberFormat="1" applyFont="1" applyFill="1" applyBorder="1" applyAlignment="1" applyProtection="1">
      <alignment vertical="center"/>
      <protection/>
    </xf>
    <xf numFmtId="1" fontId="39" fillId="55" borderId="19" xfId="0" applyNumberFormat="1" applyFont="1" applyFill="1" applyBorder="1" applyAlignment="1" applyProtection="1">
      <alignment vertical="center" wrapText="1"/>
      <protection/>
    </xf>
    <xf numFmtId="1" fontId="39" fillId="58" borderId="48" xfId="0" applyNumberFormat="1" applyFont="1" applyFill="1" applyBorder="1" applyAlignment="1" applyProtection="1">
      <alignment horizontal="center" vertical="center"/>
      <protection locked="0"/>
    </xf>
    <xf numFmtId="1" fontId="39" fillId="58" borderId="60" xfId="0" applyNumberFormat="1" applyFont="1" applyFill="1" applyBorder="1" applyAlignment="1" applyProtection="1">
      <alignment horizontal="center" vertical="center"/>
      <protection locked="0"/>
    </xf>
    <xf numFmtId="1" fontId="39" fillId="0" borderId="66" xfId="0" applyNumberFormat="1" applyFont="1" applyBorder="1" applyAlignment="1">
      <alignment horizontal="center" vertical="center"/>
    </xf>
    <xf numFmtId="1" fontId="39" fillId="0" borderId="67" xfId="0" applyNumberFormat="1" applyFont="1" applyBorder="1" applyAlignment="1">
      <alignment horizontal="center" vertical="center"/>
    </xf>
    <xf numFmtId="1" fontId="39" fillId="55" borderId="53" xfId="0" applyNumberFormat="1" applyFont="1" applyFill="1" applyBorder="1" applyAlignment="1">
      <alignment horizontal="center" vertical="center"/>
    </xf>
    <xf numFmtId="1" fontId="39" fillId="55" borderId="53" xfId="0" applyNumberFormat="1" applyFont="1" applyFill="1" applyBorder="1" applyAlignment="1" applyProtection="1">
      <alignment horizontal="center" vertical="center"/>
      <protection/>
    </xf>
    <xf numFmtId="1" fontId="39" fillId="0" borderId="53" xfId="0" applyNumberFormat="1" applyFont="1" applyBorder="1" applyAlignment="1" applyProtection="1">
      <alignment horizontal="center" vertical="center"/>
      <protection locked="0"/>
    </xf>
    <xf numFmtId="1" fontId="18" fillId="55" borderId="23" xfId="0" applyNumberFormat="1" applyFont="1" applyFill="1" applyBorder="1" applyAlignment="1" applyProtection="1">
      <alignment horizontal="center" vertical="center"/>
      <protection/>
    </xf>
    <xf numFmtId="1" fontId="18" fillId="55" borderId="24" xfId="0" applyNumberFormat="1" applyFont="1" applyFill="1" applyBorder="1" applyAlignment="1" applyProtection="1">
      <alignment horizontal="center" vertical="center"/>
      <protection/>
    </xf>
    <xf numFmtId="1" fontId="18" fillId="55" borderId="26" xfId="0" applyNumberFormat="1" applyFont="1" applyFill="1" applyBorder="1" applyAlignment="1" applyProtection="1">
      <alignment horizontal="center" vertical="center"/>
      <protection/>
    </xf>
    <xf numFmtId="1" fontId="18" fillId="55" borderId="68" xfId="0" applyNumberFormat="1" applyFont="1" applyFill="1" applyBorder="1" applyAlignment="1" applyProtection="1">
      <alignment horizontal="center" vertical="center"/>
      <protection/>
    </xf>
    <xf numFmtId="1" fontId="18" fillId="55" borderId="42" xfId="0" applyNumberFormat="1" applyFont="1" applyFill="1" applyBorder="1" applyAlignment="1" applyProtection="1">
      <alignment horizontal="center" vertical="center"/>
      <protection/>
    </xf>
    <xf numFmtId="1" fontId="18" fillId="55" borderId="42" xfId="0" applyNumberFormat="1" applyFont="1" applyFill="1" applyBorder="1" applyAlignment="1" applyProtection="1">
      <alignment horizontal="center" vertical="center" wrapText="1"/>
      <protection/>
    </xf>
    <xf numFmtId="1" fontId="39" fillId="58" borderId="30" xfId="0" applyNumberFormat="1" applyFont="1" applyFill="1" applyBorder="1" applyAlignment="1" applyProtection="1">
      <alignment horizontal="center" vertical="center"/>
      <protection locked="0"/>
    </xf>
    <xf numFmtId="1" fontId="39" fillId="0" borderId="69" xfId="0" applyNumberFormat="1" applyFont="1" applyBorder="1" applyAlignment="1">
      <alignment horizontal="center" vertical="center"/>
    </xf>
    <xf numFmtId="1" fontId="39" fillId="55" borderId="40" xfId="0" applyNumberFormat="1" applyFont="1" applyFill="1" applyBorder="1" applyAlignment="1">
      <alignment horizontal="center" vertical="center"/>
    </xf>
    <xf numFmtId="1" fontId="39" fillId="0" borderId="46" xfId="0" applyNumberFormat="1" applyFont="1" applyBorder="1" applyAlignment="1" applyProtection="1">
      <alignment horizontal="center" vertical="center"/>
      <protection locked="0"/>
    </xf>
    <xf numFmtId="1" fontId="18" fillId="0" borderId="0" xfId="0" applyNumberFormat="1" applyFont="1" applyBorder="1" applyAlignment="1" applyProtection="1">
      <alignment horizontal="center" vertical="center"/>
      <protection locked="0"/>
    </xf>
    <xf numFmtId="1" fontId="18" fillId="0" borderId="45" xfId="0" applyNumberFormat="1" applyFont="1" applyBorder="1" applyAlignment="1">
      <alignment horizontal="right" vertical="center"/>
    </xf>
    <xf numFmtId="1" fontId="18" fillId="55" borderId="48" xfId="0" applyNumberFormat="1" applyFont="1" applyFill="1" applyBorder="1" applyAlignment="1" applyProtection="1">
      <alignment horizontal="center" vertical="center"/>
      <protection locked="0"/>
    </xf>
    <xf numFmtId="1" fontId="18" fillId="55" borderId="60" xfId="0" applyNumberFormat="1" applyFont="1" applyFill="1" applyBorder="1" applyAlignment="1" applyProtection="1">
      <alignment horizontal="center" vertical="center"/>
      <protection locked="0"/>
    </xf>
    <xf numFmtId="1" fontId="18" fillId="55" borderId="53" xfId="0" applyNumberFormat="1" applyFont="1" applyFill="1" applyBorder="1" applyAlignment="1">
      <alignment horizontal="center" vertical="center"/>
    </xf>
    <xf numFmtId="1" fontId="18" fillId="55" borderId="53" xfId="0" applyNumberFormat="1" applyFont="1" applyFill="1" applyBorder="1" applyAlignment="1" applyProtection="1">
      <alignment horizontal="center" vertical="center"/>
      <protection/>
    </xf>
    <xf numFmtId="1" fontId="18" fillId="0" borderId="35" xfId="0" applyNumberFormat="1" applyFont="1" applyBorder="1" applyAlignment="1">
      <alignment horizontal="right" vertical="center"/>
    </xf>
    <xf numFmtId="1" fontId="18" fillId="55" borderId="30" xfId="0" applyNumberFormat="1" applyFont="1" applyFill="1" applyBorder="1" applyAlignment="1" applyProtection="1">
      <alignment horizontal="center" vertical="center"/>
      <protection locked="0"/>
    </xf>
    <xf numFmtId="1" fontId="18" fillId="55" borderId="40" xfId="0" applyNumberFormat="1" applyFont="1" applyFill="1" applyBorder="1" applyAlignment="1">
      <alignment horizontal="center" vertical="center"/>
    </xf>
    <xf numFmtId="1" fontId="18" fillId="55" borderId="29" xfId="0" applyNumberFormat="1" applyFont="1" applyFill="1" applyBorder="1" applyAlignment="1" applyProtection="1">
      <alignment horizontal="center" vertical="center"/>
      <protection locked="0"/>
    </xf>
    <xf numFmtId="1" fontId="96" fillId="0" borderId="26" xfId="0" applyNumberFormat="1" applyFont="1" applyBorder="1" applyAlignment="1">
      <alignment horizontal="center" vertical="center"/>
    </xf>
    <xf numFmtId="170" fontId="47" fillId="0" borderId="42" xfId="201" applyNumberFormat="1" applyFont="1" applyBorder="1" applyAlignment="1">
      <alignment horizontal="center" vertical="center" readingOrder="2"/>
      <protection/>
    </xf>
    <xf numFmtId="2" fontId="18" fillId="55" borderId="40" xfId="0" applyNumberFormat="1" applyFont="1" applyFill="1" applyBorder="1" applyAlignment="1" applyProtection="1">
      <alignment horizontal="center" vertical="center"/>
      <protection/>
    </xf>
    <xf numFmtId="0" fontId="96" fillId="0" borderId="20" xfId="0" applyFont="1" applyBorder="1" applyAlignment="1">
      <alignment horizontal="center" vertical="center" wrapText="1"/>
    </xf>
    <xf numFmtId="0" fontId="96" fillId="0" borderId="31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>
      <alignment horizontal="center" vertical="center"/>
    </xf>
    <xf numFmtId="3" fontId="18" fillId="0" borderId="31" xfId="0" applyNumberFormat="1" applyFont="1" applyBorder="1" applyAlignment="1" applyProtection="1">
      <alignment horizontal="center" vertical="center"/>
      <protection locked="0"/>
    </xf>
    <xf numFmtId="0" fontId="96" fillId="0" borderId="65" xfId="0" applyFont="1" applyBorder="1" applyAlignment="1">
      <alignment horizontal="center" vertical="center" wrapText="1"/>
    </xf>
    <xf numFmtId="1" fontId="96" fillId="0" borderId="31" xfId="206" applyNumberFormat="1" applyFont="1" applyBorder="1" applyAlignment="1" applyProtection="1">
      <alignment horizontal="center" vertical="center"/>
      <protection locked="0"/>
    </xf>
    <xf numFmtId="172" fontId="96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/>
    </xf>
    <xf numFmtId="0" fontId="98" fillId="0" borderId="31" xfId="0" applyFont="1" applyBorder="1" applyAlignment="1" applyProtection="1">
      <alignment horizontal="center" vertical="center"/>
      <protection locked="0"/>
    </xf>
    <xf numFmtId="0" fontId="99" fillId="0" borderId="31" xfId="208" applyFont="1" applyBorder="1" applyAlignment="1">
      <alignment horizontal="center"/>
      <protection/>
    </xf>
    <xf numFmtId="0" fontId="50" fillId="0" borderId="31" xfId="0" applyFont="1" applyBorder="1" applyAlignment="1">
      <alignment horizontal="center"/>
    </xf>
    <xf numFmtId="1" fontId="18" fillId="55" borderId="41" xfId="0" applyNumberFormat="1" applyFont="1" applyFill="1" applyBorder="1" applyAlignment="1" applyProtection="1">
      <alignment horizontal="center" vertical="center"/>
      <protection locked="0"/>
    </xf>
    <xf numFmtId="1" fontId="18" fillId="55" borderId="39" xfId="0" applyNumberFormat="1" applyFont="1" applyFill="1" applyBorder="1" applyAlignment="1" applyProtection="1">
      <alignment horizontal="center" vertical="center"/>
      <protection locked="0"/>
    </xf>
    <xf numFmtId="1" fontId="18" fillId="55" borderId="47" xfId="0" applyNumberFormat="1" applyFont="1" applyFill="1" applyBorder="1" applyAlignment="1" applyProtection="1">
      <alignment horizontal="center" vertical="center"/>
      <protection/>
    </xf>
    <xf numFmtId="0" fontId="40" fillId="56" borderId="31" xfId="0" applyFont="1" applyFill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/>
      <protection locked="0"/>
    </xf>
    <xf numFmtId="49" fontId="36" fillId="0" borderId="31" xfId="0" applyNumberFormat="1" applyFont="1" applyFill="1" applyBorder="1" applyAlignment="1" applyProtection="1">
      <alignment horizontal="center" vertical="center"/>
      <protection locked="0"/>
    </xf>
    <xf numFmtId="2" fontId="51" fillId="56" borderId="31" xfId="0" applyNumberFormat="1" applyFont="1" applyFill="1" applyBorder="1" applyAlignment="1" applyProtection="1">
      <alignment horizontal="center" vertical="center"/>
      <protection locked="0"/>
    </xf>
    <xf numFmtId="2" fontId="51" fillId="0" borderId="31" xfId="0" applyNumberFormat="1" applyFont="1" applyFill="1" applyBorder="1" applyAlignment="1" applyProtection="1">
      <alignment horizontal="center" vertical="center"/>
      <protection locked="0"/>
    </xf>
    <xf numFmtId="2" fontId="51" fillId="56" borderId="31" xfId="0" applyNumberFormat="1" applyFont="1" applyFill="1" applyBorder="1" applyAlignment="1">
      <alignment horizontal="center" vertical="center"/>
    </xf>
    <xf numFmtId="0" fontId="51" fillId="56" borderId="31" xfId="0" applyFont="1" applyFill="1" applyBorder="1" applyAlignment="1" applyProtection="1">
      <alignment horizontal="center" vertical="center"/>
      <protection locked="0"/>
    </xf>
    <xf numFmtId="0" fontId="51" fillId="56" borderId="31" xfId="0" applyFont="1" applyFill="1" applyBorder="1" applyAlignment="1" applyProtection="1">
      <alignment horizontal="center"/>
      <protection locked="0"/>
    </xf>
    <xf numFmtId="0" fontId="51" fillId="56" borderId="31" xfId="0" applyFont="1" applyFill="1" applyBorder="1" applyAlignment="1" applyProtection="1">
      <alignment horizontal="center" vertical="top"/>
      <protection locked="0"/>
    </xf>
    <xf numFmtId="0" fontId="51" fillId="0" borderId="31" xfId="0" applyFont="1" applyFill="1" applyBorder="1" applyAlignment="1" applyProtection="1">
      <alignment horizontal="center" vertical="center"/>
      <protection locked="0"/>
    </xf>
    <xf numFmtId="0" fontId="51" fillId="0" borderId="31" xfId="0" applyFont="1" applyFill="1" applyBorder="1" applyAlignment="1" applyProtection="1">
      <alignment horizontal="center"/>
      <protection locked="0"/>
    </xf>
    <xf numFmtId="0" fontId="51" fillId="56" borderId="31" xfId="0" applyFont="1" applyFill="1" applyBorder="1" applyAlignment="1">
      <alignment horizontal="center"/>
    </xf>
    <xf numFmtId="0" fontId="51" fillId="56" borderId="31" xfId="0" applyFont="1" applyFill="1" applyBorder="1" applyAlignment="1">
      <alignment horizontal="center" vertical="center" wrapText="1"/>
    </xf>
    <xf numFmtId="0" fontId="51" fillId="56" borderId="31" xfId="0" applyFont="1" applyFill="1" applyBorder="1" applyAlignment="1">
      <alignment horizontal="center" vertical="center"/>
    </xf>
    <xf numFmtId="1" fontId="51" fillId="56" borderId="31" xfId="0" applyNumberFormat="1" applyFont="1" applyFill="1" applyBorder="1" applyAlignment="1">
      <alignment horizontal="center" vertical="center"/>
    </xf>
    <xf numFmtId="0" fontId="51" fillId="0" borderId="31" xfId="0" applyFont="1" applyBorder="1" applyAlignment="1" applyProtection="1">
      <alignment horizontal="center"/>
      <protection locked="0"/>
    </xf>
    <xf numFmtId="2" fontId="41" fillId="0" borderId="31" xfId="0" applyNumberFormat="1" applyFont="1" applyBorder="1" applyAlignment="1" applyProtection="1">
      <alignment horizontal="center" vertical="center"/>
      <protection locked="0"/>
    </xf>
    <xf numFmtId="1" fontId="41" fillId="0" borderId="31" xfId="0" applyNumberFormat="1" applyFont="1" applyBorder="1" applyAlignment="1" applyProtection="1">
      <alignment horizontal="center" vertical="center"/>
      <protection locked="0"/>
    </xf>
    <xf numFmtId="1" fontId="94" fillId="0" borderId="0" xfId="0" applyNumberFormat="1" applyFont="1" applyAlignment="1">
      <alignment/>
    </xf>
    <xf numFmtId="1" fontId="39" fillId="56" borderId="39" xfId="0" applyNumberFormat="1" applyFont="1" applyFill="1" applyBorder="1" applyAlignment="1" applyProtection="1">
      <alignment horizontal="center" vertical="center"/>
      <protection locked="0"/>
    </xf>
    <xf numFmtId="1" fontId="39" fillId="56" borderId="4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right" vertical="center" wrapText="1"/>
    </xf>
    <xf numFmtId="0" fontId="24" fillId="0" borderId="0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43" xfId="0" applyFont="1" applyBorder="1" applyAlignment="1">
      <alignment horizontal="right" vertical="top" wrapText="1"/>
    </xf>
    <xf numFmtId="0" fontId="24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top" wrapText="1"/>
    </xf>
    <xf numFmtId="0" fontId="23" fillId="0" borderId="0" xfId="0" applyFont="1" applyAlignment="1">
      <alignment horizontal="right" vertical="top" wrapText="1"/>
    </xf>
    <xf numFmtId="0" fontId="37" fillId="0" borderId="38" xfId="0" applyFont="1" applyBorder="1" applyAlignment="1" applyProtection="1">
      <alignment horizontal="center" vertical="center"/>
      <protection/>
    </xf>
    <xf numFmtId="1" fontId="18" fillId="0" borderId="48" xfId="0" applyNumberFormat="1" applyFont="1" applyBorder="1" applyAlignment="1" applyProtection="1">
      <alignment horizontal="center" vertical="center"/>
      <protection/>
    </xf>
    <xf numFmtId="1" fontId="18" fillId="0" borderId="70" xfId="0" applyNumberFormat="1" applyFont="1" applyBorder="1" applyAlignment="1" applyProtection="1">
      <alignment horizontal="center" vertical="center"/>
      <protection/>
    </xf>
    <xf numFmtId="1" fontId="18" fillId="0" borderId="41" xfId="0" applyNumberFormat="1" applyFont="1" applyBorder="1" applyAlignment="1" applyProtection="1">
      <alignment horizontal="center" vertical="center"/>
      <protection/>
    </xf>
    <xf numFmtId="0" fontId="24" fillId="0" borderId="38" xfId="0" applyFont="1" applyBorder="1" applyAlignment="1" applyProtection="1">
      <alignment horizontal="center" vertical="center"/>
      <protection/>
    </xf>
    <xf numFmtId="1" fontId="18" fillId="55" borderId="71" xfId="0" applyNumberFormat="1" applyFont="1" applyFill="1" applyBorder="1" applyAlignment="1" applyProtection="1">
      <alignment horizontal="center" vertical="center"/>
      <protection/>
    </xf>
    <xf numFmtId="1" fontId="18" fillId="55" borderId="67" xfId="0" applyNumberFormat="1" applyFont="1" applyFill="1" applyBorder="1" applyAlignment="1" applyProtection="1">
      <alignment horizontal="center" vertical="center"/>
      <protection/>
    </xf>
    <xf numFmtId="1" fontId="18" fillId="55" borderId="72" xfId="0" applyNumberFormat="1" applyFont="1" applyFill="1" applyBorder="1" applyAlignment="1" applyProtection="1">
      <alignment horizontal="center" vertical="center"/>
      <protection/>
    </xf>
    <xf numFmtId="1" fontId="18" fillId="55" borderId="32" xfId="0" applyNumberFormat="1" applyFont="1" applyFill="1" applyBorder="1" applyAlignment="1" applyProtection="1">
      <alignment horizontal="center" vertical="center"/>
      <protection/>
    </xf>
    <xf numFmtId="1" fontId="18" fillId="55" borderId="33" xfId="0" applyNumberFormat="1" applyFont="1" applyFill="1" applyBorder="1" applyAlignment="1" applyProtection="1">
      <alignment horizontal="center" vertical="center"/>
      <protection/>
    </xf>
    <xf numFmtId="1" fontId="18" fillId="55" borderId="34" xfId="0" applyNumberFormat="1" applyFont="1" applyFill="1" applyBorder="1" applyAlignment="1" applyProtection="1">
      <alignment horizontal="center" vertical="center"/>
      <protection/>
    </xf>
    <xf numFmtId="1" fontId="18" fillId="55" borderId="73" xfId="0" applyNumberFormat="1" applyFont="1" applyFill="1" applyBorder="1" applyAlignment="1" applyProtection="1">
      <alignment horizontal="center" vertical="center"/>
      <protection/>
    </xf>
    <xf numFmtId="1" fontId="18" fillId="55" borderId="74" xfId="0" applyNumberFormat="1" applyFont="1" applyFill="1" applyBorder="1" applyAlignment="1" applyProtection="1">
      <alignment horizontal="center" vertical="center"/>
      <protection/>
    </xf>
    <xf numFmtId="0" fontId="37" fillId="0" borderId="38" xfId="0" applyFont="1" applyBorder="1" applyAlignment="1" applyProtection="1">
      <alignment horizontal="center" vertical="center"/>
      <protection locked="0"/>
    </xf>
    <xf numFmtId="0" fontId="32" fillId="0" borderId="0" xfId="0" applyFont="1" applyAlignment="1">
      <alignment horizontal="right" vertical="top" wrapText="1"/>
    </xf>
    <xf numFmtId="1" fontId="39" fillId="55" borderId="75" xfId="0" applyNumberFormat="1" applyFont="1" applyFill="1" applyBorder="1" applyAlignment="1" applyProtection="1">
      <alignment horizontal="center" vertical="center"/>
      <protection/>
    </xf>
    <xf numFmtId="1" fontId="39" fillId="55" borderId="76" xfId="0" applyNumberFormat="1" applyFont="1" applyFill="1" applyBorder="1" applyAlignment="1" applyProtection="1">
      <alignment horizontal="center" vertical="center"/>
      <protection/>
    </xf>
    <xf numFmtId="1" fontId="39" fillId="0" borderId="49" xfId="0" applyNumberFormat="1" applyFont="1" applyBorder="1" applyAlignment="1" applyProtection="1">
      <alignment horizontal="center" vertical="center" wrapText="1"/>
      <protection/>
    </xf>
    <xf numFmtId="1" fontId="39" fillId="0" borderId="77" xfId="0" applyNumberFormat="1" applyFont="1" applyBorder="1" applyAlignment="1" applyProtection="1">
      <alignment horizontal="center" vertical="center" wrapText="1"/>
      <protection/>
    </xf>
    <xf numFmtId="0" fontId="39" fillId="0" borderId="19" xfId="0" applyFont="1" applyBorder="1" applyAlignment="1" applyProtection="1">
      <alignment horizontal="center" vertical="center"/>
      <protection/>
    </xf>
    <xf numFmtId="0" fontId="39" fillId="0" borderId="56" xfId="0" applyFont="1" applyBorder="1" applyAlignment="1" applyProtection="1">
      <alignment horizontal="center" vertical="center"/>
      <protection/>
    </xf>
    <xf numFmtId="1" fontId="39" fillId="0" borderId="71" xfId="0" applyNumberFormat="1" applyFont="1" applyBorder="1" applyAlignment="1" applyProtection="1">
      <alignment horizontal="center" vertical="center"/>
      <protection/>
    </xf>
    <xf numFmtId="1" fontId="39" fillId="0" borderId="67" xfId="0" applyNumberFormat="1" applyFont="1" applyBorder="1" applyAlignment="1" applyProtection="1">
      <alignment horizontal="center" vertical="center"/>
      <protection/>
    </xf>
    <xf numFmtId="1" fontId="39" fillId="0" borderId="72" xfId="0" applyNumberFormat="1" applyFont="1" applyBorder="1" applyAlignment="1" applyProtection="1">
      <alignment horizontal="center" vertical="center"/>
      <protection/>
    </xf>
    <xf numFmtId="1" fontId="39" fillId="0" borderId="66" xfId="0" applyNumberFormat="1" applyFont="1" applyBorder="1" applyAlignment="1" applyProtection="1">
      <alignment horizontal="center" vertical="center"/>
      <protection/>
    </xf>
    <xf numFmtId="0" fontId="28" fillId="56" borderId="22" xfId="0" applyFont="1" applyFill="1" applyBorder="1" applyAlignment="1" applyProtection="1">
      <alignment horizontal="center" vertical="center" wrapText="1"/>
      <protection locked="0"/>
    </xf>
    <xf numFmtId="0" fontId="28" fillId="56" borderId="78" xfId="0" applyFont="1" applyFill="1" applyBorder="1" applyAlignment="1" applyProtection="1">
      <alignment horizontal="center" vertical="center" wrapText="1"/>
      <protection locked="0"/>
    </xf>
    <xf numFmtId="0" fontId="28" fillId="56" borderId="51" xfId="0" applyFont="1" applyFill="1" applyBorder="1" applyAlignment="1" applyProtection="1">
      <alignment horizontal="center" vertical="center" wrapText="1"/>
      <protection locked="0"/>
    </xf>
    <xf numFmtId="0" fontId="28" fillId="56" borderId="50" xfId="0" applyFont="1" applyFill="1" applyBorder="1" applyAlignment="1" applyProtection="1">
      <alignment horizontal="center" vertical="center"/>
      <protection locked="0"/>
    </xf>
    <xf numFmtId="0" fontId="28" fillId="56" borderId="79" xfId="0" applyFont="1" applyFill="1" applyBorder="1" applyAlignment="1" applyProtection="1">
      <alignment horizontal="center" vertical="center"/>
      <protection locked="0"/>
    </xf>
    <xf numFmtId="0" fontId="28" fillId="56" borderId="52" xfId="0" applyFont="1" applyFill="1" applyBorder="1" applyAlignment="1" applyProtection="1">
      <alignment horizontal="center" vertical="center"/>
      <protection locked="0"/>
    </xf>
    <xf numFmtId="0" fontId="28" fillId="56" borderId="75" xfId="0" applyFont="1" applyFill="1" applyBorder="1" applyAlignment="1" applyProtection="1">
      <alignment horizontal="center" vertical="center"/>
      <protection locked="0"/>
    </xf>
    <xf numFmtId="0" fontId="28" fillId="56" borderId="76" xfId="0" applyFont="1" applyFill="1" applyBorder="1" applyAlignment="1" applyProtection="1">
      <alignment horizontal="center" vertical="center"/>
      <protection locked="0"/>
    </xf>
    <xf numFmtId="0" fontId="28" fillId="56" borderId="22" xfId="0" applyFont="1" applyFill="1" applyBorder="1" applyAlignment="1" applyProtection="1">
      <alignment horizontal="center" vertical="center"/>
      <protection locked="0"/>
    </xf>
    <xf numFmtId="0" fontId="28" fillId="56" borderId="78" xfId="0" applyFont="1" applyFill="1" applyBorder="1" applyAlignment="1" applyProtection="1">
      <alignment horizontal="center" vertical="center"/>
      <protection locked="0"/>
    </xf>
    <xf numFmtId="0" fontId="28" fillId="56" borderId="51" xfId="0" applyFont="1" applyFill="1" applyBorder="1" applyAlignment="1" applyProtection="1">
      <alignment horizontal="center" vertical="center"/>
      <protection locked="0"/>
    </xf>
    <xf numFmtId="0" fontId="25" fillId="0" borderId="38" xfId="0" applyFont="1" applyBorder="1" applyAlignment="1" applyProtection="1">
      <alignment horizontal="center" vertical="center"/>
      <protection locked="0"/>
    </xf>
    <xf numFmtId="0" fontId="35" fillId="51" borderId="0" xfId="0" applyFont="1" applyFill="1" applyBorder="1" applyAlignment="1" applyProtection="1">
      <alignment horizontal="right" vertical="top" wrapText="1"/>
      <protection locked="0"/>
    </xf>
    <xf numFmtId="0" fontId="34" fillId="51" borderId="0" xfId="0" applyFont="1" applyFill="1" applyBorder="1" applyAlignment="1" applyProtection="1">
      <alignment horizontal="right" vertical="top" wrapText="1"/>
      <protection locked="0"/>
    </xf>
    <xf numFmtId="0" fontId="18" fillId="0" borderId="54" xfId="0" applyFont="1" applyBorder="1" applyAlignment="1" applyProtection="1">
      <alignment horizontal="center" vertical="center" wrapText="1"/>
      <protection locked="0"/>
    </xf>
    <xf numFmtId="0" fontId="18" fillId="0" borderId="42" xfId="0" applyFont="1" applyBorder="1" applyAlignment="1" applyProtection="1">
      <alignment horizontal="center" vertical="center" wrapText="1"/>
      <protection locked="0"/>
    </xf>
    <xf numFmtId="0" fontId="30" fillId="56" borderId="50" xfId="0" applyFont="1" applyFill="1" applyBorder="1" applyAlignment="1" applyProtection="1">
      <alignment horizontal="center"/>
      <protection/>
    </xf>
    <xf numFmtId="0" fontId="30" fillId="56" borderId="43" xfId="0" applyFont="1" applyFill="1" applyBorder="1" applyAlignment="1" applyProtection="1">
      <alignment horizontal="center"/>
      <protection/>
    </xf>
    <xf numFmtId="0" fontId="30" fillId="56" borderId="49" xfId="0" applyFont="1" applyFill="1" applyBorder="1" applyAlignment="1" applyProtection="1">
      <alignment horizontal="center"/>
      <protection/>
    </xf>
    <xf numFmtId="0" fontId="27" fillId="56" borderId="38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right" vertical="top" wrapText="1"/>
      <protection locked="0"/>
    </xf>
    <xf numFmtId="0" fontId="19" fillId="0" borderId="0" xfId="0" applyFont="1" applyAlignment="1" applyProtection="1">
      <alignment horizontal="right" vertical="top" wrapText="1"/>
      <protection locked="0"/>
    </xf>
    <xf numFmtId="0" fontId="18" fillId="0" borderId="48" xfId="0" applyFont="1" applyBorder="1" applyAlignment="1" applyProtection="1">
      <alignment horizontal="center" vertical="center"/>
      <protection locked="0"/>
    </xf>
    <xf numFmtId="0" fontId="18" fillId="0" borderId="41" xfId="0" applyFont="1" applyBorder="1" applyAlignment="1" applyProtection="1">
      <alignment horizontal="center" vertical="center"/>
      <protection locked="0"/>
    </xf>
    <xf numFmtId="0" fontId="18" fillId="0" borderId="54" xfId="0" applyFont="1" applyBorder="1" applyAlignment="1" applyProtection="1">
      <alignment horizontal="center" vertical="center"/>
      <protection locked="0"/>
    </xf>
    <xf numFmtId="0" fontId="18" fillId="0" borderId="60" xfId="0" applyFont="1" applyBorder="1" applyAlignment="1" applyProtection="1">
      <alignment horizontal="center" vertical="center"/>
      <protection locked="0"/>
    </xf>
    <xf numFmtId="0" fontId="18" fillId="0" borderId="42" xfId="0" applyFont="1" applyBorder="1" applyAlignment="1" applyProtection="1">
      <alignment horizontal="center" vertical="center"/>
      <protection locked="0"/>
    </xf>
    <xf numFmtId="0" fontId="18" fillId="56" borderId="53" xfId="0" applyFont="1" applyFill="1" applyBorder="1" applyAlignment="1" applyProtection="1">
      <alignment horizontal="center" vertical="center"/>
      <protection locked="0"/>
    </xf>
    <xf numFmtId="0" fontId="18" fillId="56" borderId="46" xfId="0" applyFont="1" applyFill="1" applyBorder="1" applyAlignment="1" applyProtection="1">
      <alignment horizontal="center" vertical="center"/>
      <protection locked="0"/>
    </xf>
    <xf numFmtId="0" fontId="18" fillId="56" borderId="47" xfId="0" applyFont="1" applyFill="1" applyBorder="1" applyAlignment="1" applyProtection="1">
      <alignment horizontal="center" vertical="center"/>
      <protection locked="0"/>
    </xf>
    <xf numFmtId="0" fontId="96" fillId="0" borderId="75" xfId="0" applyFont="1" applyBorder="1" applyAlignment="1">
      <alignment horizontal="center" vertical="center"/>
    </xf>
    <xf numFmtId="0" fontId="96" fillId="0" borderId="80" xfId="0" applyFont="1" applyBorder="1" applyAlignment="1">
      <alignment horizontal="center" vertical="center"/>
    </xf>
    <xf numFmtId="0" fontId="96" fillId="0" borderId="81" xfId="0" applyFont="1" applyBorder="1" applyAlignment="1">
      <alignment horizontal="center" vertical="center"/>
    </xf>
    <xf numFmtId="0" fontId="96" fillId="0" borderId="0" xfId="0" applyFont="1" applyBorder="1" applyAlignment="1">
      <alignment horizontal="right" vertical="top" wrapText="1"/>
    </xf>
    <xf numFmtId="0" fontId="96" fillId="0" borderId="0" xfId="0" applyFont="1" applyAlignment="1">
      <alignment horizontal="right" vertical="center"/>
    </xf>
    <xf numFmtId="0" fontId="93" fillId="0" borderId="0" xfId="0" applyFont="1" applyBorder="1" applyAlignment="1" applyProtection="1">
      <alignment horizontal="center" vertical="center" wrapText="1"/>
      <protection/>
    </xf>
    <xf numFmtId="0" fontId="42" fillId="0" borderId="38" xfId="201" applyFont="1" applyBorder="1" applyAlignment="1">
      <alignment horizontal="center" vertical="center" readingOrder="2"/>
      <protection/>
    </xf>
    <xf numFmtId="0" fontId="42" fillId="0" borderId="0" xfId="201" applyFont="1" applyBorder="1" applyAlignment="1">
      <alignment horizontal="center" vertical="center" readingOrder="2"/>
      <protection/>
    </xf>
    <xf numFmtId="0" fontId="43" fillId="0" borderId="0" xfId="201" applyFont="1" applyBorder="1" applyAlignment="1">
      <alignment horizontal="center" vertical="center" readingOrder="2"/>
      <protection/>
    </xf>
    <xf numFmtId="0" fontId="49" fillId="0" borderId="19" xfId="201" applyFont="1" applyFill="1" applyBorder="1" applyAlignment="1">
      <alignment horizontal="center" vertical="center" readingOrder="2"/>
      <protection/>
    </xf>
    <xf numFmtId="0" fontId="49" fillId="0" borderId="56" xfId="201" applyFont="1" applyFill="1" applyBorder="1" applyAlignment="1">
      <alignment horizontal="center" vertical="center" readingOrder="2"/>
      <protection/>
    </xf>
    <xf numFmtId="0" fontId="31" fillId="0" borderId="21" xfId="201" applyFont="1" applyFill="1" applyBorder="1" applyAlignment="1">
      <alignment horizontal="center" vertical="center" readingOrder="2"/>
      <protection/>
    </xf>
    <xf numFmtId="0" fontId="31" fillId="0" borderId="82" xfId="201" applyFont="1" applyFill="1" applyBorder="1" applyAlignment="1">
      <alignment horizontal="center" vertical="center" readingOrder="2"/>
      <protection/>
    </xf>
    <xf numFmtId="0" fontId="31" fillId="0" borderId="57" xfId="201" applyFont="1" applyFill="1" applyBorder="1" applyAlignment="1">
      <alignment horizontal="center" vertical="center" readingOrder="2"/>
      <protection/>
    </xf>
    <xf numFmtId="0" fontId="31" fillId="0" borderId="83" xfId="201" applyFont="1" applyFill="1" applyBorder="1" applyAlignment="1">
      <alignment horizontal="center" vertical="center" readingOrder="2"/>
      <protection/>
    </xf>
    <xf numFmtId="0" fontId="24" fillId="0" borderId="20" xfId="201" applyFont="1" applyFill="1" applyBorder="1" applyAlignment="1">
      <alignment horizontal="center" vertical="center" wrapText="1" readingOrder="2"/>
      <protection/>
    </xf>
    <xf numFmtId="0" fontId="24" fillId="0" borderId="55" xfId="201" applyFont="1" applyFill="1" applyBorder="1" applyAlignment="1">
      <alignment horizontal="center" vertical="center" wrapText="1" readingOrder="2"/>
      <protection/>
    </xf>
    <xf numFmtId="0" fontId="24" fillId="0" borderId="65" xfId="201" applyFont="1" applyFill="1" applyBorder="1" applyAlignment="1">
      <alignment horizontal="center" vertical="center" wrapText="1" readingOrder="2"/>
      <protection/>
    </xf>
    <xf numFmtId="0" fontId="24" fillId="0" borderId="58" xfId="201" applyFont="1" applyFill="1" applyBorder="1" applyAlignment="1">
      <alignment horizontal="center" vertical="center" wrapText="1" readingOrder="2"/>
      <protection/>
    </xf>
    <xf numFmtId="0" fontId="24" fillId="0" borderId="22" xfId="201" applyFont="1" applyFill="1" applyBorder="1" applyAlignment="1">
      <alignment horizontal="center" vertical="center" wrapText="1" readingOrder="2"/>
      <protection/>
    </xf>
    <xf numFmtId="0" fontId="24" fillId="0" borderId="51" xfId="201" applyFont="1" applyFill="1" applyBorder="1" applyAlignment="1">
      <alignment horizontal="center" vertical="center" wrapText="1" readingOrder="2"/>
      <protection/>
    </xf>
    <xf numFmtId="0" fontId="24" fillId="0" borderId="84" xfId="201" applyFont="1" applyFill="1" applyBorder="1" applyAlignment="1">
      <alignment horizontal="center" vertical="center" wrapText="1" readingOrder="2"/>
      <protection/>
    </xf>
    <xf numFmtId="0" fontId="24" fillId="0" borderId="67" xfId="201" applyFont="1" applyFill="1" applyBorder="1" applyAlignment="1">
      <alignment horizontal="center" vertical="center" wrapText="1" readingOrder="2"/>
      <protection/>
    </xf>
    <xf numFmtId="0" fontId="24" fillId="0" borderId="66" xfId="201" applyFont="1" applyFill="1" applyBorder="1" applyAlignment="1">
      <alignment horizontal="center" vertical="center" wrapText="1" readingOrder="2"/>
      <protection/>
    </xf>
    <xf numFmtId="0" fontId="46" fillId="0" borderId="23" xfId="201" applyFont="1" applyBorder="1" applyAlignment="1">
      <alignment horizontal="center" vertical="center" wrapText="1"/>
      <protection/>
    </xf>
    <xf numFmtId="0" fontId="46" fillId="0" borderId="54" xfId="201" applyFont="1" applyBorder="1" applyAlignment="1">
      <alignment horizontal="center" vertical="center" readingOrder="2"/>
      <protection/>
    </xf>
    <xf numFmtId="0" fontId="48" fillId="0" borderId="0" xfId="201" applyFont="1" applyFill="1" applyBorder="1" applyAlignment="1">
      <alignment horizontal="center" vertical="center"/>
      <protection/>
    </xf>
    <xf numFmtId="0" fontId="46" fillId="0" borderId="31" xfId="201" applyFont="1" applyBorder="1" applyAlignment="1">
      <alignment horizontal="center" vertical="center" readingOrder="2"/>
      <protection/>
    </xf>
    <xf numFmtId="0" fontId="48" fillId="0" borderId="0" xfId="201" applyFont="1" applyFill="1" applyBorder="1" applyAlignment="1">
      <alignment horizontal="center" vertical="center" readingOrder="2"/>
      <protection/>
    </xf>
    <xf numFmtId="0" fontId="46" fillId="0" borderId="42" xfId="201" applyFont="1" applyBorder="1" applyAlignment="1">
      <alignment horizontal="center" vertical="center" readingOrder="2"/>
      <protection/>
    </xf>
    <xf numFmtId="0" fontId="46" fillId="0" borderId="63" xfId="201" applyFont="1" applyBorder="1" applyAlignment="1">
      <alignment horizontal="center" vertical="center" readingOrder="2"/>
      <protection/>
    </xf>
    <xf numFmtId="0" fontId="45" fillId="0" borderId="0" xfId="201" applyFont="1" applyFill="1" applyBorder="1" applyAlignment="1">
      <alignment horizontal="center" vertical="center" readingOrder="2"/>
      <protection/>
    </xf>
  </cellXfs>
  <cellStyles count="221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2" xfId="20"/>
    <cellStyle name="20% - Accent2 2" xfId="21"/>
    <cellStyle name="20% - Accent2 3" xfId="22"/>
    <cellStyle name="20% - Accent2 4" xfId="23"/>
    <cellStyle name="20% - Accent2 5" xfId="24"/>
    <cellStyle name="20% - Accent3" xfId="25"/>
    <cellStyle name="20% - Accent3 2" xfId="26"/>
    <cellStyle name="20% - Accent3 3" xfId="27"/>
    <cellStyle name="20% - Accent3 4" xfId="28"/>
    <cellStyle name="20% - Accent3 5" xfId="29"/>
    <cellStyle name="20% - Accent4" xfId="30"/>
    <cellStyle name="20% - Accent4 2" xfId="31"/>
    <cellStyle name="20% - Accent4 3" xfId="32"/>
    <cellStyle name="20% - Accent4 4" xfId="33"/>
    <cellStyle name="20% - Accent4 5" xfId="34"/>
    <cellStyle name="20% - Accent5" xfId="35"/>
    <cellStyle name="20% - Accent5 2" xfId="36"/>
    <cellStyle name="20% - Accent5 3" xfId="37"/>
    <cellStyle name="20% - Accent5 4" xfId="38"/>
    <cellStyle name="20% - Accent5 5" xfId="39"/>
    <cellStyle name="20% - Accent6" xfId="40"/>
    <cellStyle name="20% - Accent6 2" xfId="41"/>
    <cellStyle name="20% - Accent6 3" xfId="42"/>
    <cellStyle name="20% - Accent6 4" xfId="43"/>
    <cellStyle name="20% - Accent6 5" xfId="44"/>
    <cellStyle name="40% - Accent1" xfId="45"/>
    <cellStyle name="40% - Accent1 2" xfId="46"/>
    <cellStyle name="40% - Accent1 3" xfId="47"/>
    <cellStyle name="40% - Accent1 4" xfId="48"/>
    <cellStyle name="40% - Accent1 5" xfId="49"/>
    <cellStyle name="40% - Accent2" xfId="50"/>
    <cellStyle name="40% - Accent2 2" xfId="51"/>
    <cellStyle name="40% - Accent2 3" xfId="52"/>
    <cellStyle name="40% - Accent2 4" xfId="53"/>
    <cellStyle name="40% - Accent2 5" xfId="54"/>
    <cellStyle name="40% - Accent3" xfId="55"/>
    <cellStyle name="40% - Accent3 2" xfId="56"/>
    <cellStyle name="40% - Accent3 3" xfId="57"/>
    <cellStyle name="40% - Accent3 4" xfId="58"/>
    <cellStyle name="40% - Accent3 5" xfId="59"/>
    <cellStyle name="40% - Accent4" xfId="60"/>
    <cellStyle name="40% - Accent4 2" xfId="61"/>
    <cellStyle name="40% - Accent4 3" xfId="62"/>
    <cellStyle name="40% - Accent4 4" xfId="63"/>
    <cellStyle name="40% - Accent4 5" xfId="64"/>
    <cellStyle name="40% - Accent5" xfId="65"/>
    <cellStyle name="40% - Accent5 2" xfId="66"/>
    <cellStyle name="40% - Accent5 3" xfId="67"/>
    <cellStyle name="40% - Accent5 4" xfId="68"/>
    <cellStyle name="40% - Accent5 5" xfId="69"/>
    <cellStyle name="40% - Accent6" xfId="70"/>
    <cellStyle name="40% - Accent6 2" xfId="71"/>
    <cellStyle name="40% - Accent6 3" xfId="72"/>
    <cellStyle name="40% - Accent6 4" xfId="73"/>
    <cellStyle name="40% - Accent6 5" xfId="74"/>
    <cellStyle name="60% - Accent1" xfId="75"/>
    <cellStyle name="60% - Accent1 2" xfId="76"/>
    <cellStyle name="60% - Accent1 3" xfId="77"/>
    <cellStyle name="60% - Accent1 4" xfId="78"/>
    <cellStyle name="60% - Accent1 5" xfId="79"/>
    <cellStyle name="60% - Accent2" xfId="80"/>
    <cellStyle name="60% - Accent2 2" xfId="81"/>
    <cellStyle name="60% - Accent2 3" xfId="82"/>
    <cellStyle name="60% - Accent2 4" xfId="83"/>
    <cellStyle name="60% - Accent2 5" xfId="84"/>
    <cellStyle name="60% - Accent3" xfId="85"/>
    <cellStyle name="60% - Accent3 2" xfId="86"/>
    <cellStyle name="60% - Accent3 3" xfId="87"/>
    <cellStyle name="60% - Accent3 4" xfId="88"/>
    <cellStyle name="60% - Accent3 5" xfId="89"/>
    <cellStyle name="60% - Accent4" xfId="90"/>
    <cellStyle name="60% - Accent4 2" xfId="91"/>
    <cellStyle name="60% - Accent4 3" xfId="92"/>
    <cellStyle name="60% - Accent4 4" xfId="93"/>
    <cellStyle name="60% - Accent4 5" xfId="94"/>
    <cellStyle name="60% - Accent5" xfId="95"/>
    <cellStyle name="60% - Accent5 2" xfId="96"/>
    <cellStyle name="60% - Accent5 3" xfId="97"/>
    <cellStyle name="60% - Accent5 4" xfId="98"/>
    <cellStyle name="60% - Accent5 5" xfId="99"/>
    <cellStyle name="60% - Accent6" xfId="100"/>
    <cellStyle name="60% - Accent6 2" xfId="101"/>
    <cellStyle name="60% - Accent6 3" xfId="102"/>
    <cellStyle name="60% - Accent6 4" xfId="103"/>
    <cellStyle name="60% - Accent6 5" xfId="104"/>
    <cellStyle name="Accent1" xfId="105"/>
    <cellStyle name="Accent1 2" xfId="106"/>
    <cellStyle name="Accent1 3" xfId="107"/>
    <cellStyle name="Accent1 4" xfId="108"/>
    <cellStyle name="Accent1 5" xfId="109"/>
    <cellStyle name="Accent2" xfId="110"/>
    <cellStyle name="Accent2 2" xfId="111"/>
    <cellStyle name="Accent2 3" xfId="112"/>
    <cellStyle name="Accent2 4" xfId="113"/>
    <cellStyle name="Accent2 5" xfId="114"/>
    <cellStyle name="Accent3" xfId="115"/>
    <cellStyle name="Accent3 2" xfId="116"/>
    <cellStyle name="Accent3 3" xfId="117"/>
    <cellStyle name="Accent3 4" xfId="118"/>
    <cellStyle name="Accent3 5" xfId="119"/>
    <cellStyle name="Accent4" xfId="120"/>
    <cellStyle name="Accent4 2" xfId="121"/>
    <cellStyle name="Accent4 3" xfId="122"/>
    <cellStyle name="Accent4 4" xfId="123"/>
    <cellStyle name="Accent4 5" xfId="124"/>
    <cellStyle name="Accent5" xfId="125"/>
    <cellStyle name="Accent5 2" xfId="126"/>
    <cellStyle name="Accent5 3" xfId="127"/>
    <cellStyle name="Accent5 4" xfId="128"/>
    <cellStyle name="Accent5 5" xfId="129"/>
    <cellStyle name="Accent6" xfId="130"/>
    <cellStyle name="Accent6 2" xfId="131"/>
    <cellStyle name="Accent6 3" xfId="132"/>
    <cellStyle name="Accent6 4" xfId="133"/>
    <cellStyle name="Accent6 5" xfId="134"/>
    <cellStyle name="Bad" xfId="135"/>
    <cellStyle name="Bad 2" xfId="136"/>
    <cellStyle name="Bad 3" xfId="137"/>
    <cellStyle name="Bad 4" xfId="138"/>
    <cellStyle name="Bad 5" xfId="139"/>
    <cellStyle name="Calculation" xfId="140"/>
    <cellStyle name="Calculation 2" xfId="141"/>
    <cellStyle name="Calculation 3" xfId="142"/>
    <cellStyle name="Calculation 4" xfId="143"/>
    <cellStyle name="Calculation 5" xfId="144"/>
    <cellStyle name="Check Cell" xfId="145"/>
    <cellStyle name="Check Cell 2" xfId="146"/>
    <cellStyle name="Check Cell 3" xfId="147"/>
    <cellStyle name="Check Cell 4" xfId="148"/>
    <cellStyle name="Check Cell 5" xfId="149"/>
    <cellStyle name="Comma" xfId="150"/>
    <cellStyle name="Comma [0]" xfId="151"/>
    <cellStyle name="Currency" xfId="152"/>
    <cellStyle name="Currency [0]" xfId="153"/>
    <cellStyle name="Explanatory Text" xfId="154"/>
    <cellStyle name="Explanatory Text 2" xfId="155"/>
    <cellStyle name="Explanatory Text 3" xfId="156"/>
    <cellStyle name="Explanatory Text 4" xfId="157"/>
    <cellStyle name="Explanatory Text 5" xfId="158"/>
    <cellStyle name="Followed Hyperlink" xfId="159"/>
    <cellStyle name="Good" xfId="160"/>
    <cellStyle name="Good 2" xfId="161"/>
    <cellStyle name="Good 3" xfId="162"/>
    <cellStyle name="Good 4" xfId="163"/>
    <cellStyle name="Good 5" xfId="164"/>
    <cellStyle name="Heading 1" xfId="165"/>
    <cellStyle name="Heading 1 2" xfId="166"/>
    <cellStyle name="Heading 1 3" xfId="167"/>
    <cellStyle name="Heading 1 4" xfId="168"/>
    <cellStyle name="Heading 1 5" xfId="169"/>
    <cellStyle name="Heading 2" xfId="170"/>
    <cellStyle name="Heading 2 2" xfId="171"/>
    <cellStyle name="Heading 2 3" xfId="172"/>
    <cellStyle name="Heading 2 4" xfId="173"/>
    <cellStyle name="Heading 2 5" xfId="174"/>
    <cellStyle name="Heading 3" xfId="175"/>
    <cellStyle name="Heading 3 2" xfId="176"/>
    <cellStyle name="Heading 3 3" xfId="177"/>
    <cellStyle name="Heading 3 4" xfId="178"/>
    <cellStyle name="Heading 3 5" xfId="179"/>
    <cellStyle name="Heading 4" xfId="180"/>
    <cellStyle name="Heading 4 2" xfId="181"/>
    <cellStyle name="Heading 4 3" xfId="182"/>
    <cellStyle name="Heading 4 4" xfId="183"/>
    <cellStyle name="Heading 4 5" xfId="184"/>
    <cellStyle name="Hyperlink" xfId="185"/>
    <cellStyle name="Input" xfId="186"/>
    <cellStyle name="Input 2" xfId="187"/>
    <cellStyle name="Input 3" xfId="188"/>
    <cellStyle name="Input 4" xfId="189"/>
    <cellStyle name="Input 5" xfId="190"/>
    <cellStyle name="Linked Cell" xfId="191"/>
    <cellStyle name="Linked Cell 2" xfId="192"/>
    <cellStyle name="Linked Cell 3" xfId="193"/>
    <cellStyle name="Linked Cell 4" xfId="194"/>
    <cellStyle name="Linked Cell 5" xfId="195"/>
    <cellStyle name="Neutral" xfId="196"/>
    <cellStyle name="Neutral 2" xfId="197"/>
    <cellStyle name="Neutral 3" xfId="198"/>
    <cellStyle name="Neutral 4" xfId="199"/>
    <cellStyle name="Neutral 5" xfId="200"/>
    <cellStyle name="Normal 2" xfId="201"/>
    <cellStyle name="Normal 2 2" xfId="202"/>
    <cellStyle name="Normal 2 2 4" xfId="203"/>
    <cellStyle name="Normal 2 3" xfId="204"/>
    <cellStyle name="Normal 3" xfId="205"/>
    <cellStyle name="Normal 3 2" xfId="206"/>
    <cellStyle name="Normal 4" xfId="207"/>
    <cellStyle name="Normal 5" xfId="208"/>
    <cellStyle name="Note" xfId="209"/>
    <cellStyle name="Note 2" xfId="210"/>
    <cellStyle name="Note 3" xfId="211"/>
    <cellStyle name="Note 4" xfId="212"/>
    <cellStyle name="Note 5" xfId="213"/>
    <cellStyle name="Output" xfId="214"/>
    <cellStyle name="Output 2" xfId="215"/>
    <cellStyle name="Output 3" xfId="216"/>
    <cellStyle name="Output 4" xfId="217"/>
    <cellStyle name="Output 5" xfId="218"/>
    <cellStyle name="Percent" xfId="219"/>
    <cellStyle name="Title" xfId="220"/>
    <cellStyle name="Title 2" xfId="221"/>
    <cellStyle name="Title 3" xfId="222"/>
    <cellStyle name="Title 4" xfId="223"/>
    <cellStyle name="Title 5" xfId="224"/>
    <cellStyle name="Total" xfId="225"/>
    <cellStyle name="Total 2" xfId="226"/>
    <cellStyle name="Total 3" xfId="227"/>
    <cellStyle name="Total 4" xfId="228"/>
    <cellStyle name="Total 5" xfId="229"/>
    <cellStyle name="Warning Text" xfId="230"/>
    <cellStyle name="Warning Text 2" xfId="231"/>
    <cellStyle name="Warning Text 3" xfId="232"/>
    <cellStyle name="Warning Text 4" xfId="233"/>
    <cellStyle name="Warning Text 5" xfId="2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document94\&#1576;&#1608;&#1604;&#1578;&#1606;%20&#1570;&#1605;&#1575;&#1585;\rep%20%20&#1576;&#1607;&#1587;&#1575;&#1583;%20&#160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فنی _اصلاحی"/>
      <sheetName val="فنی"/>
      <sheetName val="فروش و مشترک"/>
    </sheetNames>
    <sheetDataSet>
      <sheetData sheetId="0">
        <row r="4">
          <cell r="D4">
            <v>11104.7575</v>
          </cell>
          <cell r="E4">
            <v>118.28099999999999</v>
          </cell>
          <cell r="F4">
            <v>6110.9929999999995</v>
          </cell>
          <cell r="G4">
            <v>377.47290000000004</v>
          </cell>
          <cell r="H4">
            <v>15146</v>
          </cell>
          <cell r="I4">
            <v>443</v>
          </cell>
          <cell r="J4">
            <v>1617.228</v>
          </cell>
          <cell r="K4">
            <v>306.365</v>
          </cell>
        </row>
        <row r="5">
          <cell r="D5">
            <v>11108.336500000003</v>
          </cell>
          <cell r="E5">
            <v>118.28099999999999</v>
          </cell>
          <cell r="F5">
            <v>6122.003000000001</v>
          </cell>
          <cell r="G5">
            <v>378.2239</v>
          </cell>
          <cell r="H5">
            <v>15178</v>
          </cell>
          <cell r="I5">
            <v>443</v>
          </cell>
          <cell r="J5">
            <v>1621.453</v>
          </cell>
          <cell r="K5">
            <v>306.365</v>
          </cell>
        </row>
        <row r="6">
          <cell r="D6">
            <v>11112.5395</v>
          </cell>
          <cell r="E6">
            <v>118.28099999999999</v>
          </cell>
          <cell r="F6">
            <v>6122.003000000001</v>
          </cell>
          <cell r="G6">
            <v>378.2599000000001</v>
          </cell>
          <cell r="H6">
            <v>15194</v>
          </cell>
          <cell r="I6">
            <v>444</v>
          </cell>
          <cell r="J6">
            <v>1622.898</v>
          </cell>
          <cell r="K6">
            <v>307.165</v>
          </cell>
        </row>
        <row r="7">
          <cell r="D7">
            <v>11115.858500000002</v>
          </cell>
          <cell r="E7">
            <v>118.28099999999999</v>
          </cell>
          <cell r="F7">
            <v>6122.951999999999</v>
          </cell>
          <cell r="G7">
            <v>378.21990000000005</v>
          </cell>
          <cell r="H7">
            <v>15206</v>
          </cell>
          <cell r="I7">
            <v>444</v>
          </cell>
          <cell r="J7">
            <v>1623.098</v>
          </cell>
          <cell r="K7">
            <v>307.165</v>
          </cell>
        </row>
        <row r="8">
          <cell r="D8">
            <v>11133.572500000002</v>
          </cell>
          <cell r="E8">
            <v>118.401</v>
          </cell>
          <cell r="F8">
            <v>6129.672</v>
          </cell>
          <cell r="G8">
            <v>379.2859</v>
          </cell>
          <cell r="H8">
            <v>15250</v>
          </cell>
          <cell r="I8">
            <v>445</v>
          </cell>
          <cell r="J8">
            <v>1628.273</v>
          </cell>
          <cell r="K8">
            <v>307.96500000000003</v>
          </cell>
        </row>
        <row r="9">
          <cell r="D9">
            <v>11141.005500000001</v>
          </cell>
          <cell r="E9">
            <v>118.401</v>
          </cell>
          <cell r="F9">
            <v>6159.227999999999</v>
          </cell>
          <cell r="G9">
            <v>379.6489</v>
          </cell>
          <cell r="H9">
            <v>15298</v>
          </cell>
          <cell r="I9">
            <v>446</v>
          </cell>
          <cell r="J9">
            <v>1633.638</v>
          </cell>
          <cell r="K9">
            <v>308.46500000000003</v>
          </cell>
        </row>
        <row r="10">
          <cell r="D10">
            <v>11152.0475</v>
          </cell>
          <cell r="E10">
            <v>118.536</v>
          </cell>
          <cell r="F10">
            <v>6177.279</v>
          </cell>
          <cell r="G10">
            <v>379.8989</v>
          </cell>
          <cell r="H10">
            <v>15332</v>
          </cell>
          <cell r="I10">
            <v>446</v>
          </cell>
          <cell r="J10">
            <v>1636.438</v>
          </cell>
          <cell r="K10">
            <v>308.46500000000003</v>
          </cell>
        </row>
        <row r="11">
          <cell r="D11">
            <v>11160.6185</v>
          </cell>
          <cell r="E11">
            <v>118.621</v>
          </cell>
          <cell r="F11">
            <v>6180.218999999999</v>
          </cell>
          <cell r="G11">
            <v>380.1209</v>
          </cell>
          <cell r="H11">
            <v>15353</v>
          </cell>
          <cell r="I11">
            <v>447</v>
          </cell>
          <cell r="J11">
            <v>1639.508</v>
          </cell>
          <cell r="K11">
            <v>309.09499999999997</v>
          </cell>
        </row>
        <row r="12">
          <cell r="D12">
            <v>11175.8905</v>
          </cell>
          <cell r="E12">
            <v>118.655</v>
          </cell>
          <cell r="F12">
            <v>6191.128999999999</v>
          </cell>
          <cell r="G12">
            <v>380.77090000000004</v>
          </cell>
          <cell r="H12">
            <v>15382</v>
          </cell>
          <cell r="I12">
            <v>447</v>
          </cell>
          <cell r="J12">
            <v>1642.233</v>
          </cell>
          <cell r="K12">
            <v>309.09499999999997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H13"/>
  <sheetViews>
    <sheetView rightToLeft="1" view="pageBreakPreview" zoomScale="82" zoomScaleSheetLayoutView="82" zoomScalePageLayoutView="0" workbookViewId="0" topLeftCell="A1">
      <selection activeCell="J18" sqref="J18"/>
    </sheetView>
  </sheetViews>
  <sheetFormatPr defaultColWidth="9.140625" defaultRowHeight="12.75"/>
  <cols>
    <col min="1" max="1" width="16.00390625" style="0" customWidth="1"/>
    <col min="2" max="2" width="9.140625" style="0" customWidth="1"/>
    <col min="5" max="5" width="14.57421875" style="0" customWidth="1"/>
    <col min="6" max="6" width="25.421875" style="0" customWidth="1"/>
    <col min="7" max="7" width="11.421875" style="0" customWidth="1"/>
    <col min="8" max="8" width="12.7109375" style="0" customWidth="1"/>
  </cols>
  <sheetData>
    <row r="1" spans="1:8" ht="19.5">
      <c r="A1" s="197" t="s">
        <v>112</v>
      </c>
      <c r="B1" s="197"/>
      <c r="C1" s="197"/>
      <c r="D1" s="197"/>
      <c r="E1" s="197"/>
      <c r="F1" s="34"/>
      <c r="G1" s="32" t="s">
        <v>15</v>
      </c>
      <c r="H1" s="26">
        <v>1394</v>
      </c>
    </row>
    <row r="2" spans="1:8" ht="20.25" thickBot="1">
      <c r="A2" s="25"/>
      <c r="B2" s="25"/>
      <c r="C2" s="25"/>
      <c r="D2" s="25"/>
      <c r="E2" s="25"/>
      <c r="F2" s="25"/>
      <c r="G2" s="198" t="s">
        <v>14</v>
      </c>
      <c r="H2" s="198"/>
    </row>
    <row r="3" spans="1:8" ht="24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4" t="s">
        <v>7</v>
      </c>
    </row>
    <row r="4" spans="1:8" ht="24" thickBot="1">
      <c r="A4" s="5" t="s">
        <v>8</v>
      </c>
      <c r="B4" s="168">
        <v>579054</v>
      </c>
      <c r="C4" s="168">
        <v>21697</v>
      </c>
      <c r="D4" s="168">
        <v>6855</v>
      </c>
      <c r="E4" s="168">
        <v>2451</v>
      </c>
      <c r="F4" s="168">
        <v>75804</v>
      </c>
      <c r="G4" s="168">
        <v>4486</v>
      </c>
      <c r="H4" s="163">
        <f aca="true" t="shared" si="0" ref="H4:H9">SUM(B4:G4)</f>
        <v>690347</v>
      </c>
    </row>
    <row r="5" spans="1:8" ht="24" thickBot="1">
      <c r="A5" s="5" t="s">
        <v>9</v>
      </c>
      <c r="B5" s="168">
        <v>582983</v>
      </c>
      <c r="C5" s="168">
        <v>21941</v>
      </c>
      <c r="D5" s="168">
        <v>6893</v>
      </c>
      <c r="E5" s="168">
        <v>2475</v>
      </c>
      <c r="F5" s="168">
        <v>76299</v>
      </c>
      <c r="G5" s="168">
        <v>4609</v>
      </c>
      <c r="H5" s="163">
        <f t="shared" si="0"/>
        <v>695200</v>
      </c>
    </row>
    <row r="6" spans="1:8" ht="24" thickBot="1">
      <c r="A6" s="5" t="s">
        <v>10</v>
      </c>
      <c r="B6" s="16">
        <v>586278</v>
      </c>
      <c r="C6" s="16">
        <v>22201</v>
      </c>
      <c r="D6" s="16">
        <v>6918</v>
      </c>
      <c r="E6" s="16">
        <v>2491</v>
      </c>
      <c r="F6" s="16">
        <v>76785</v>
      </c>
      <c r="G6" s="16">
        <v>4621</v>
      </c>
      <c r="H6" s="163">
        <v>699294</v>
      </c>
    </row>
    <row r="7" spans="1:8" ht="24" thickBot="1">
      <c r="A7" s="5" t="s">
        <v>11</v>
      </c>
      <c r="B7" s="16">
        <v>589864</v>
      </c>
      <c r="C7" s="16">
        <v>22505</v>
      </c>
      <c r="D7" s="16">
        <v>6943</v>
      </c>
      <c r="E7" s="16">
        <v>2508</v>
      </c>
      <c r="F7" s="16">
        <v>77158</v>
      </c>
      <c r="G7" s="16">
        <v>4639</v>
      </c>
      <c r="H7" s="163">
        <f t="shared" si="0"/>
        <v>703617</v>
      </c>
    </row>
    <row r="8" spans="1:8" ht="24" thickBot="1">
      <c r="A8" s="5" t="s">
        <v>12</v>
      </c>
      <c r="B8" s="16">
        <v>592309</v>
      </c>
      <c r="C8" s="16">
        <v>22729</v>
      </c>
      <c r="D8" s="16">
        <v>6961</v>
      </c>
      <c r="E8" s="16">
        <v>2518</v>
      </c>
      <c r="F8" s="16">
        <v>77566</v>
      </c>
      <c r="G8" s="16">
        <v>4643</v>
      </c>
      <c r="H8" s="163">
        <f t="shared" si="0"/>
        <v>706726</v>
      </c>
    </row>
    <row r="9" spans="1:8" ht="24" thickBot="1">
      <c r="A9" s="5" t="s">
        <v>13</v>
      </c>
      <c r="B9" s="164">
        <v>594406</v>
      </c>
      <c r="C9" s="164">
        <v>22917</v>
      </c>
      <c r="D9" s="164">
        <v>6982</v>
      </c>
      <c r="E9" s="164">
        <v>2518</v>
      </c>
      <c r="F9" s="164">
        <v>78299</v>
      </c>
      <c r="G9" s="164">
        <v>4650</v>
      </c>
      <c r="H9" s="163">
        <f t="shared" si="0"/>
        <v>709772</v>
      </c>
    </row>
    <row r="11" spans="1:8" ht="18.75">
      <c r="A11" s="199" t="s">
        <v>16</v>
      </c>
      <c r="B11" s="199"/>
      <c r="C11" s="199"/>
      <c r="D11" s="199"/>
      <c r="E11" s="199"/>
      <c r="F11" s="199"/>
      <c r="G11" s="199"/>
      <c r="H11" s="199"/>
    </row>
    <row r="12" spans="1:8" ht="18.75">
      <c r="A12" s="199" t="s">
        <v>61</v>
      </c>
      <c r="B12" s="199"/>
      <c r="C12" s="199"/>
      <c r="D12" s="199"/>
      <c r="E12" s="199"/>
      <c r="F12" s="199"/>
      <c r="G12" s="199"/>
      <c r="H12" s="199"/>
    </row>
    <row r="13" spans="1:8" ht="57.75" customHeight="1">
      <c r="A13" s="196" t="s">
        <v>64</v>
      </c>
      <c r="B13" s="196"/>
      <c r="C13" s="196"/>
      <c r="D13" s="196"/>
      <c r="E13" s="196"/>
      <c r="F13" s="196"/>
      <c r="G13" s="196"/>
      <c r="H13" s="196"/>
    </row>
  </sheetData>
  <sheetProtection/>
  <mergeCells count="5">
    <mergeCell ref="A13:H13"/>
    <mergeCell ref="A1:E1"/>
    <mergeCell ref="G2:H2"/>
    <mergeCell ref="A11:H11"/>
    <mergeCell ref="A12:H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rightToLeft="1" zoomScalePageLayoutView="0" workbookViewId="0" topLeftCell="A1">
      <selection activeCell="B16" sqref="B16"/>
    </sheetView>
  </sheetViews>
  <sheetFormatPr defaultColWidth="9.140625" defaultRowHeight="12.75"/>
  <cols>
    <col min="1" max="1" width="15.00390625" style="0" customWidth="1"/>
    <col min="2" max="4" width="10.00390625" style="0" customWidth="1"/>
    <col min="5" max="5" width="28.140625" style="0" customWidth="1"/>
    <col min="6" max="6" width="12.00390625" style="0" customWidth="1"/>
    <col min="7" max="7" width="10.8515625" style="0" customWidth="1"/>
    <col min="8" max="8" width="10.28125" style="0" customWidth="1"/>
  </cols>
  <sheetData>
    <row r="1" spans="1:8" ht="19.5">
      <c r="A1" s="197" t="s">
        <v>18</v>
      </c>
      <c r="B1" s="197"/>
      <c r="C1" s="197"/>
      <c r="D1" s="197"/>
      <c r="E1" s="33"/>
      <c r="F1" s="31" t="s">
        <v>19</v>
      </c>
      <c r="G1" s="26">
        <v>1394</v>
      </c>
      <c r="H1" s="31"/>
    </row>
    <row r="2" spans="1:8" ht="20.25" thickBot="1">
      <c r="A2" s="25"/>
      <c r="B2" s="25"/>
      <c r="C2" s="25"/>
      <c r="D2" s="25"/>
      <c r="E2" s="25"/>
      <c r="F2" s="25"/>
      <c r="G2" s="198" t="s">
        <v>17</v>
      </c>
      <c r="H2" s="198"/>
    </row>
    <row r="3" spans="1:8" ht="24" thickBot="1">
      <c r="A3" s="9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10" t="s">
        <v>7</v>
      </c>
    </row>
    <row r="4" spans="1:8" ht="23.25">
      <c r="A4" s="11" t="s">
        <v>8</v>
      </c>
      <c r="B4" s="12">
        <v>178025.842</v>
      </c>
      <c r="C4" s="12">
        <v>80591.72499999999</v>
      </c>
      <c r="D4" s="12">
        <v>48591.91500000001</v>
      </c>
      <c r="E4" s="12">
        <v>45586.74800000001</v>
      </c>
      <c r="F4" s="12">
        <v>31426.894999999997</v>
      </c>
      <c r="G4" s="12">
        <v>22461.038</v>
      </c>
      <c r="H4" s="13">
        <f aca="true" t="shared" si="0" ref="H4:H9">SUM(B4:G4)</f>
        <v>406684.163</v>
      </c>
    </row>
    <row r="5" spans="1:8" ht="23.25">
      <c r="A5" s="11" t="s">
        <v>9</v>
      </c>
      <c r="B5" s="12">
        <v>185360.9399999999</v>
      </c>
      <c r="C5" s="12">
        <v>78444.79200000003</v>
      </c>
      <c r="D5" s="12">
        <v>150147.25299999997</v>
      </c>
      <c r="E5" s="12">
        <v>52242.842000000004</v>
      </c>
      <c r="F5" s="12">
        <v>35308.83199999999</v>
      </c>
      <c r="G5" s="12">
        <v>18538.242000000006</v>
      </c>
      <c r="H5" s="13">
        <f>SUM(B5:G5)</f>
        <v>520042.9009999999</v>
      </c>
    </row>
    <row r="6" spans="1:8" ht="24" thickBot="1">
      <c r="A6" s="11" t="s">
        <v>10</v>
      </c>
      <c r="B6" s="12">
        <v>269329.8810000003</v>
      </c>
      <c r="C6" s="12">
        <v>154179.556</v>
      </c>
      <c r="D6" s="12">
        <v>152663.0960000001</v>
      </c>
      <c r="E6" s="12">
        <v>55881.77699999993</v>
      </c>
      <c r="F6" s="12">
        <v>45314.186000000016</v>
      </c>
      <c r="G6" s="12">
        <v>19451.886999999995</v>
      </c>
      <c r="H6" s="13">
        <f>SUM(B6:G6)</f>
        <v>696820.3830000003</v>
      </c>
    </row>
    <row r="7" spans="1:8" ht="24" thickBot="1">
      <c r="A7" s="11" t="s">
        <v>11</v>
      </c>
      <c r="B7" s="6">
        <v>223424</v>
      </c>
      <c r="C7" s="6">
        <v>65443.7</v>
      </c>
      <c r="D7" s="6">
        <v>68491.3</v>
      </c>
      <c r="E7" s="6">
        <v>55411.3</v>
      </c>
      <c r="F7" s="6">
        <v>37260.8</v>
      </c>
      <c r="G7" s="7">
        <v>15903.8</v>
      </c>
      <c r="H7" s="13">
        <f t="shared" si="0"/>
        <v>465934.89999999997</v>
      </c>
    </row>
    <row r="8" spans="1:8" ht="23.25">
      <c r="A8" s="11" t="s">
        <v>12</v>
      </c>
      <c r="B8" s="12">
        <v>174101.84899999993</v>
      </c>
      <c r="C8" s="12">
        <v>75000.20799999998</v>
      </c>
      <c r="D8" s="12">
        <v>9487.871999999974</v>
      </c>
      <c r="E8" s="12">
        <v>47262.193</v>
      </c>
      <c r="F8" s="12">
        <v>30420.716000000015</v>
      </c>
      <c r="G8" s="12">
        <v>19275.882000000012</v>
      </c>
      <c r="H8" s="13">
        <f t="shared" si="0"/>
        <v>355548.71999999986</v>
      </c>
    </row>
    <row r="9" spans="1:8" ht="24" thickBot="1">
      <c r="A9" s="11" t="s">
        <v>13</v>
      </c>
      <c r="B9" s="12">
        <v>155541.6440000001</v>
      </c>
      <c r="C9" s="12">
        <v>77864.96400000004</v>
      </c>
      <c r="D9" s="12">
        <v>8295.421000000031</v>
      </c>
      <c r="E9" s="12">
        <v>47320.399000000005</v>
      </c>
      <c r="F9" s="12">
        <v>29436.071999999986</v>
      </c>
      <c r="G9" s="12">
        <v>19203.031999999992</v>
      </c>
      <c r="H9" s="13">
        <f t="shared" si="0"/>
        <v>337661.5320000002</v>
      </c>
    </row>
    <row r="10" spans="1:8" ht="24" thickBot="1">
      <c r="A10" s="5" t="s">
        <v>7</v>
      </c>
      <c r="B10" s="14">
        <f>SUM(B4:B9)</f>
        <v>1185784.1560000002</v>
      </c>
      <c r="C10" s="14">
        <f aca="true" t="shared" si="1" ref="C10:H10">SUM(C4:C9)</f>
        <v>531524.9450000001</v>
      </c>
      <c r="D10" s="14">
        <f t="shared" si="1"/>
        <v>437676.8570000001</v>
      </c>
      <c r="E10" s="14">
        <f t="shared" si="1"/>
        <v>303705.25899999996</v>
      </c>
      <c r="F10" s="14">
        <f t="shared" si="1"/>
        <v>209167.501</v>
      </c>
      <c r="G10" s="14">
        <f t="shared" si="1"/>
        <v>114833.88100000001</v>
      </c>
      <c r="H10" s="14">
        <f t="shared" si="1"/>
        <v>2782692.599</v>
      </c>
    </row>
    <row r="11" spans="1:8" ht="22.5" customHeight="1">
      <c r="A11" s="200" t="s">
        <v>20</v>
      </c>
      <c r="B11" s="200"/>
      <c r="C11" s="200"/>
      <c r="D11" s="200"/>
      <c r="E11" s="200"/>
      <c r="F11" s="200"/>
      <c r="G11" s="200"/>
      <c r="H11" s="200"/>
    </row>
    <row r="12" spans="1:8" ht="18.75">
      <c r="A12" s="199" t="s">
        <v>62</v>
      </c>
      <c r="B12" s="199"/>
      <c r="C12" s="199"/>
      <c r="D12" s="199"/>
      <c r="E12" s="199"/>
      <c r="F12" s="199"/>
      <c r="G12" s="199"/>
      <c r="H12" s="199"/>
    </row>
    <row r="13" spans="1:8" ht="57.75" customHeight="1">
      <c r="A13" s="196" t="s">
        <v>65</v>
      </c>
      <c r="B13" s="196"/>
      <c r="C13" s="196"/>
      <c r="D13" s="196"/>
      <c r="E13" s="196"/>
      <c r="F13" s="196"/>
      <c r="G13" s="196"/>
      <c r="H13" s="196"/>
    </row>
  </sheetData>
  <sheetProtection sheet="1"/>
  <mergeCells count="5">
    <mergeCell ref="A13:H13"/>
    <mergeCell ref="A1:D1"/>
    <mergeCell ref="G2:H2"/>
    <mergeCell ref="A11:H11"/>
    <mergeCell ref="A12:H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C21"/>
  <sheetViews>
    <sheetView rightToLeft="1" zoomScalePageLayoutView="0" workbookViewId="0" topLeftCell="A1">
      <selection activeCell="C15" sqref="C15"/>
    </sheetView>
  </sheetViews>
  <sheetFormatPr defaultColWidth="9.140625" defaultRowHeight="12.75"/>
  <cols>
    <col min="1" max="1" width="19.140625" style="0" customWidth="1"/>
    <col min="2" max="2" width="32.28125" style="0" customWidth="1"/>
    <col min="3" max="3" width="31.28125" style="0" customWidth="1"/>
  </cols>
  <sheetData>
    <row r="1" spans="1:3" ht="19.5">
      <c r="A1" s="201" t="s">
        <v>110</v>
      </c>
      <c r="B1" s="201"/>
      <c r="C1" s="33"/>
    </row>
    <row r="2" spans="1:3" ht="20.25" thickBot="1">
      <c r="A2" s="25" t="s">
        <v>38</v>
      </c>
      <c r="B2" s="29">
        <v>1394</v>
      </c>
      <c r="C2" s="30" t="s">
        <v>21</v>
      </c>
    </row>
    <row r="3" spans="1:3" ht="24" thickBot="1">
      <c r="A3" s="9" t="s">
        <v>34</v>
      </c>
      <c r="B3" s="8" t="s">
        <v>35</v>
      </c>
      <c r="C3" s="10" t="s">
        <v>36</v>
      </c>
    </row>
    <row r="4" spans="1:3" ht="23.25">
      <c r="A4" s="11" t="s">
        <v>22</v>
      </c>
      <c r="B4" s="12">
        <v>485.2000000000001</v>
      </c>
      <c r="C4" s="120">
        <v>497.6</v>
      </c>
    </row>
    <row r="5" spans="1:3" ht="27">
      <c r="A5" s="15" t="s">
        <v>23</v>
      </c>
      <c r="B5" s="118">
        <v>516.4999999999999</v>
      </c>
      <c r="C5" s="119">
        <v>554.2</v>
      </c>
    </row>
    <row r="6" spans="1:3" ht="23.25">
      <c r="A6" s="15" t="s">
        <v>24</v>
      </c>
      <c r="B6" s="120">
        <v>591.3000000000001</v>
      </c>
      <c r="C6" s="120">
        <v>616.8000000000001</v>
      </c>
    </row>
    <row r="7" spans="1:3" ht="23.25">
      <c r="A7" s="15" t="s">
        <v>25</v>
      </c>
      <c r="B7" s="16">
        <v>651.0999999999999</v>
      </c>
      <c r="C7" s="17">
        <v>665.5999999999999</v>
      </c>
    </row>
    <row r="8" spans="1:3" ht="23.25">
      <c r="A8" s="15" t="s">
        <v>26</v>
      </c>
      <c r="B8" s="16">
        <v>644.5000000000001</v>
      </c>
      <c r="C8" s="17">
        <v>681.8999999999999</v>
      </c>
    </row>
    <row r="9" spans="1:3" ht="23.25">
      <c r="A9" s="18" t="s">
        <v>27</v>
      </c>
      <c r="B9" s="19">
        <v>612.5000000000001</v>
      </c>
      <c r="C9" s="20">
        <v>635.7999999999998</v>
      </c>
    </row>
    <row r="10" spans="1:3" ht="23.25">
      <c r="A10" s="18" t="s">
        <v>28</v>
      </c>
      <c r="B10" s="16">
        <v>513.2</v>
      </c>
      <c r="C10" s="16">
        <v>536.3</v>
      </c>
    </row>
    <row r="11" spans="1:3" ht="23.25">
      <c r="A11" s="18" t="s">
        <v>29</v>
      </c>
      <c r="B11" s="16">
        <v>431</v>
      </c>
      <c r="C11" s="16">
        <v>467</v>
      </c>
    </row>
    <row r="12" spans="1:3" ht="23.25">
      <c r="A12" s="18" t="s">
        <v>30</v>
      </c>
      <c r="B12" s="16">
        <v>435.4</v>
      </c>
      <c r="C12" s="16">
        <v>462.9000000000001</v>
      </c>
    </row>
    <row r="13" spans="1:3" ht="23.25">
      <c r="A13" s="18" t="s">
        <v>96</v>
      </c>
      <c r="B13" s="16">
        <v>436.1</v>
      </c>
      <c r="C13" s="16">
        <v>481.50000000000006</v>
      </c>
    </row>
    <row r="14" spans="1:3" ht="23.25">
      <c r="A14" s="18" t="s">
        <v>32</v>
      </c>
      <c r="B14" s="16">
        <v>418.5000000000001</v>
      </c>
      <c r="C14" s="16">
        <v>443.8</v>
      </c>
    </row>
    <row r="15" spans="1:3" ht="24" thickBot="1">
      <c r="A15" s="18" t="s">
        <v>33</v>
      </c>
      <c r="B15" s="19">
        <v>403.4000000000001</v>
      </c>
      <c r="C15" s="20">
        <v>452</v>
      </c>
    </row>
    <row r="16" spans="1:3" ht="24" thickBot="1">
      <c r="A16" s="5" t="s">
        <v>37</v>
      </c>
      <c r="B16" s="8">
        <f>MAX(B4:B15)</f>
        <v>651.0999999999999</v>
      </c>
      <c r="C16" s="8">
        <f>MAX(C4:C15)</f>
        <v>681.8999999999999</v>
      </c>
    </row>
    <row r="18" spans="1:3" ht="39" customHeight="1">
      <c r="A18" s="203" t="s">
        <v>40</v>
      </c>
      <c r="B18" s="202"/>
      <c r="C18" s="202"/>
    </row>
    <row r="19" spans="1:3" ht="42" customHeight="1">
      <c r="A19" s="202" t="s">
        <v>39</v>
      </c>
      <c r="B19" s="202"/>
      <c r="C19" s="202"/>
    </row>
    <row r="20" spans="1:3" ht="60.75" customHeight="1">
      <c r="A20" s="203" t="s">
        <v>41</v>
      </c>
      <c r="B20" s="202"/>
      <c r="C20" s="202"/>
    </row>
    <row r="21" spans="1:3" ht="43.5" customHeight="1">
      <c r="A21" s="202" t="s">
        <v>63</v>
      </c>
      <c r="B21" s="202"/>
      <c r="C21" s="202"/>
    </row>
  </sheetData>
  <sheetProtection/>
  <mergeCells count="5">
    <mergeCell ref="A1:B1"/>
    <mergeCell ref="A21:C21"/>
    <mergeCell ref="A18:C18"/>
    <mergeCell ref="A19:C19"/>
    <mergeCell ref="A20:C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S18"/>
  <sheetViews>
    <sheetView rightToLeft="1" zoomScalePageLayoutView="0" workbookViewId="0" topLeftCell="A1">
      <selection activeCell="A17" sqref="A17:J17"/>
    </sheetView>
  </sheetViews>
  <sheetFormatPr defaultColWidth="9.140625" defaultRowHeight="12.75"/>
  <cols>
    <col min="1" max="1" width="12.7109375" style="0" customWidth="1"/>
    <col min="2" max="2" width="9.57421875" style="0" customWidth="1"/>
    <col min="3" max="3" width="8.140625" style="0" customWidth="1"/>
    <col min="4" max="4" width="12.28125" style="0" customWidth="1"/>
    <col min="5" max="8" width="8.140625" style="0" customWidth="1"/>
    <col min="9" max="9" width="12.28125" style="0" customWidth="1"/>
    <col min="10" max="11" width="11.8515625" style="0" customWidth="1"/>
  </cols>
  <sheetData>
    <row r="1" spans="1:19" ht="21.75" thickBot="1">
      <c r="A1" s="204" t="s">
        <v>50</v>
      </c>
      <c r="B1" s="204"/>
      <c r="C1" s="204"/>
      <c r="D1" s="204"/>
      <c r="E1" s="204"/>
      <c r="F1" s="204"/>
      <c r="G1" s="204"/>
      <c r="H1" s="217"/>
      <c r="I1" s="217"/>
      <c r="J1" s="69" t="s">
        <v>113</v>
      </c>
      <c r="K1" s="28"/>
      <c r="L1" s="208" t="s">
        <v>91</v>
      </c>
      <c r="M1" s="208"/>
      <c r="N1" s="208"/>
      <c r="O1" s="208"/>
      <c r="P1" s="208"/>
      <c r="Q1" s="208"/>
      <c r="R1" s="208"/>
      <c r="S1" s="55"/>
    </row>
    <row r="2" spans="1:19" ht="24" customHeight="1" thickBot="1">
      <c r="A2" s="223" t="s">
        <v>42</v>
      </c>
      <c r="B2" s="225" t="s">
        <v>43</v>
      </c>
      <c r="C2" s="226"/>
      <c r="D2" s="227"/>
      <c r="E2" s="225" t="s">
        <v>48</v>
      </c>
      <c r="F2" s="226"/>
      <c r="G2" s="228"/>
      <c r="H2" s="219" t="s">
        <v>46</v>
      </c>
      <c r="I2" s="220"/>
      <c r="J2" s="221" t="s">
        <v>49</v>
      </c>
      <c r="K2" s="126"/>
      <c r="L2" s="205" t="s">
        <v>42</v>
      </c>
      <c r="M2" s="209" t="s">
        <v>46</v>
      </c>
      <c r="N2" s="210"/>
      <c r="O2" s="210"/>
      <c r="P2" s="210"/>
      <c r="Q2" s="210"/>
      <c r="R2" s="211"/>
      <c r="S2" s="56"/>
    </row>
    <row r="3" spans="1:18" ht="38.25" customHeight="1" thickBot="1">
      <c r="A3" s="224"/>
      <c r="B3" s="127" t="s">
        <v>44</v>
      </c>
      <c r="C3" s="127" t="s">
        <v>45</v>
      </c>
      <c r="D3" s="127" t="s">
        <v>7</v>
      </c>
      <c r="E3" s="127" t="s">
        <v>44</v>
      </c>
      <c r="F3" s="127" t="s">
        <v>45</v>
      </c>
      <c r="G3" s="128" t="s">
        <v>7</v>
      </c>
      <c r="H3" s="129" t="s">
        <v>89</v>
      </c>
      <c r="I3" s="130" t="s">
        <v>90</v>
      </c>
      <c r="J3" s="222"/>
      <c r="K3" s="126"/>
      <c r="L3" s="206"/>
      <c r="M3" s="212" t="s">
        <v>47</v>
      </c>
      <c r="N3" s="213"/>
      <c r="O3" s="214"/>
      <c r="P3" s="215" t="s">
        <v>66</v>
      </c>
      <c r="Q3" s="215"/>
      <c r="R3" s="216"/>
    </row>
    <row r="4" spans="1:18" ht="30" customHeight="1" thickBot="1">
      <c r="A4" s="70" t="s">
        <v>22</v>
      </c>
      <c r="B4" s="131">
        <f>'[1]فنی _اصلاحی'!D4</f>
        <v>11104.7575</v>
      </c>
      <c r="C4" s="132">
        <f>'[1]فنی _اصلاحی'!E4</f>
        <v>118.28099999999999</v>
      </c>
      <c r="D4" s="133">
        <f>+C4+B4</f>
        <v>11223.0385</v>
      </c>
      <c r="E4" s="131">
        <f>'[1]فنی _اصلاحی'!F4</f>
        <v>6110.9929999999995</v>
      </c>
      <c r="F4" s="131">
        <f>'[1]فنی _اصلاحی'!G4</f>
        <v>377.47290000000004</v>
      </c>
      <c r="G4" s="134">
        <f>+F4+E4</f>
        <v>6488.465899999999</v>
      </c>
      <c r="H4" s="135">
        <f>M5+N5</f>
        <v>15589</v>
      </c>
      <c r="I4" s="136">
        <f>+P5+Q5</f>
        <v>1923.593</v>
      </c>
      <c r="J4" s="137">
        <v>151703</v>
      </c>
      <c r="K4" s="126"/>
      <c r="L4" s="207"/>
      <c r="M4" s="138" t="s">
        <v>44</v>
      </c>
      <c r="N4" s="139" t="s">
        <v>67</v>
      </c>
      <c r="O4" s="140" t="s">
        <v>68</v>
      </c>
      <c r="P4" s="141" t="s">
        <v>44</v>
      </c>
      <c r="Q4" s="142" t="s">
        <v>45</v>
      </c>
      <c r="R4" s="143" t="s">
        <v>68</v>
      </c>
    </row>
    <row r="5" spans="1:18" ht="24" thickBot="1">
      <c r="A5" s="71" t="s">
        <v>23</v>
      </c>
      <c r="B5" s="131">
        <f>'[1]فنی _اصلاحی'!D5</f>
        <v>11108.336500000003</v>
      </c>
      <c r="C5" s="132">
        <f>'[1]فنی _اصلاحی'!E5</f>
        <v>118.28099999999999</v>
      </c>
      <c r="D5" s="121">
        <f aca="true" t="shared" si="0" ref="D5:D15">+C5+B5</f>
        <v>11226.617500000004</v>
      </c>
      <c r="E5" s="131">
        <f>'[1]فنی _اصلاحی'!F5</f>
        <v>6122.003000000001</v>
      </c>
      <c r="F5" s="131">
        <f>'[1]فنی _اصلاحی'!G5</f>
        <v>378.2239</v>
      </c>
      <c r="G5" s="145">
        <f>+F5+E5</f>
        <v>6500.226900000001</v>
      </c>
      <c r="H5" s="146">
        <f>+M6+N6</f>
        <v>15621</v>
      </c>
      <c r="I5" s="123">
        <f>+P6+Q6</f>
        <v>1927.818</v>
      </c>
      <c r="J5" s="147">
        <v>152401</v>
      </c>
      <c r="K5" s="148"/>
      <c r="L5" s="149" t="s">
        <v>22</v>
      </c>
      <c r="M5" s="150">
        <f>'[1]فنی _اصلاحی'!H4</f>
        <v>15146</v>
      </c>
      <c r="N5" s="151">
        <f>'[1]فنی _اصلاحی'!I4</f>
        <v>443</v>
      </c>
      <c r="O5" s="152">
        <f>+N5+M5</f>
        <v>15589</v>
      </c>
      <c r="P5" s="150">
        <f>'[1]فنی _اصلاحی'!J4</f>
        <v>1617.228</v>
      </c>
      <c r="Q5" s="151">
        <f>'[1]فنی _اصلاحی'!K4</f>
        <v>306.365</v>
      </c>
      <c r="R5" s="153">
        <f>+Q5+P5</f>
        <v>1923.593</v>
      </c>
    </row>
    <row r="6" spans="1:18" ht="24" thickBot="1">
      <c r="A6" s="71" t="s">
        <v>24</v>
      </c>
      <c r="B6" s="131">
        <f>'[1]فنی _اصلاحی'!D6</f>
        <v>11112.5395</v>
      </c>
      <c r="C6" s="132">
        <f>'[1]فنی _اصلاحی'!E6</f>
        <v>118.28099999999999</v>
      </c>
      <c r="D6" s="121">
        <f t="shared" si="0"/>
        <v>11230.820500000002</v>
      </c>
      <c r="E6" s="131">
        <f>'[1]فنی _اصلاحی'!F6</f>
        <v>6122.003000000001</v>
      </c>
      <c r="F6" s="131">
        <f>'[1]فنی _اصلاحی'!G6</f>
        <v>378.2599000000001</v>
      </c>
      <c r="G6" s="145">
        <f aca="true" t="shared" si="1" ref="G6:G15">+F6+E6</f>
        <v>6500.262900000001</v>
      </c>
      <c r="H6" s="146">
        <f aca="true" t="shared" si="2" ref="H6:H14">+M7+N7</f>
        <v>15638</v>
      </c>
      <c r="I6" s="123">
        <f aca="true" t="shared" si="3" ref="I6:I14">+P7+Q7</f>
        <v>1930.0629999999999</v>
      </c>
      <c r="J6" s="147">
        <v>152421</v>
      </c>
      <c r="K6" s="148"/>
      <c r="L6" s="154" t="s">
        <v>23</v>
      </c>
      <c r="M6" s="150">
        <f>'[1]فنی _اصلاحی'!H5</f>
        <v>15178</v>
      </c>
      <c r="N6" s="151">
        <f>'[1]فنی _اصلاحی'!I5</f>
        <v>443</v>
      </c>
      <c r="O6" s="156">
        <f aca="true" t="shared" si="4" ref="O6:O16">+N6+M6</f>
        <v>15621</v>
      </c>
      <c r="P6" s="150">
        <f>'[1]فنی _اصلاحی'!J5</f>
        <v>1621.453</v>
      </c>
      <c r="Q6" s="151">
        <f>'[1]فنی _اصلاحی'!K5</f>
        <v>306.365</v>
      </c>
      <c r="R6" s="124">
        <f>+Q6+P6</f>
        <v>1927.818</v>
      </c>
    </row>
    <row r="7" spans="1:18" ht="24" thickBot="1">
      <c r="A7" s="71" t="s">
        <v>25</v>
      </c>
      <c r="B7" s="131">
        <f>'[1]فنی _اصلاحی'!D7</f>
        <v>11115.858500000002</v>
      </c>
      <c r="C7" s="132">
        <f>'[1]فنی _اصلاحی'!E7</f>
        <v>118.28099999999999</v>
      </c>
      <c r="D7" s="121">
        <f t="shared" si="0"/>
        <v>11234.139500000003</v>
      </c>
      <c r="E7" s="131">
        <f>'[1]فنی _اصلاحی'!F7</f>
        <v>6122.951999999999</v>
      </c>
      <c r="F7" s="131">
        <f>'[1]فنی _اصلاحی'!G7</f>
        <v>378.21990000000005</v>
      </c>
      <c r="G7" s="145">
        <f>+F7+E7</f>
        <v>6501.171899999999</v>
      </c>
      <c r="H7" s="146">
        <f t="shared" si="2"/>
        <v>15650</v>
      </c>
      <c r="I7" s="123">
        <f t="shared" si="3"/>
        <v>1930.263</v>
      </c>
      <c r="J7" s="147">
        <v>152819</v>
      </c>
      <c r="K7" s="148"/>
      <c r="L7" s="154" t="s">
        <v>24</v>
      </c>
      <c r="M7" s="150">
        <f>'[1]فنی _اصلاحی'!H6</f>
        <v>15194</v>
      </c>
      <c r="N7" s="151">
        <f>'[1]فنی _اصلاحی'!I6</f>
        <v>444</v>
      </c>
      <c r="O7" s="156">
        <f t="shared" si="4"/>
        <v>15638</v>
      </c>
      <c r="P7" s="150">
        <f>'[1]فنی _اصلاحی'!J6</f>
        <v>1622.898</v>
      </c>
      <c r="Q7" s="151">
        <f>'[1]فنی _اصلاحی'!K6</f>
        <v>307.165</v>
      </c>
      <c r="R7" s="124">
        <f aca="true" t="shared" si="5" ref="R7:R16">+Q7+P7</f>
        <v>1930.0629999999999</v>
      </c>
    </row>
    <row r="8" spans="1:18" ht="24" thickBot="1">
      <c r="A8" s="71" t="s">
        <v>26</v>
      </c>
      <c r="B8" s="131">
        <f>'[1]فنی _اصلاحی'!D8</f>
        <v>11133.572500000002</v>
      </c>
      <c r="C8" s="132">
        <f>'[1]فنی _اصلاحی'!E8</f>
        <v>118.401</v>
      </c>
      <c r="D8" s="121">
        <f t="shared" si="0"/>
        <v>11251.973500000002</v>
      </c>
      <c r="E8" s="131">
        <f>'[1]فنی _اصلاحی'!F8</f>
        <v>6129.672</v>
      </c>
      <c r="F8" s="131">
        <f>'[1]فنی _اصلاحی'!G8</f>
        <v>379.2859</v>
      </c>
      <c r="G8" s="145">
        <f t="shared" si="1"/>
        <v>6508.957899999999</v>
      </c>
      <c r="H8" s="146">
        <f>+M9+N9</f>
        <v>15695</v>
      </c>
      <c r="I8" s="123">
        <f>+P9+Q9</f>
        <v>1936.2379999999998</v>
      </c>
      <c r="J8" s="147">
        <v>152985</v>
      </c>
      <c r="K8" s="148"/>
      <c r="L8" s="154" t="s">
        <v>25</v>
      </c>
      <c r="M8" s="150">
        <f>'[1]فنی _اصلاحی'!H7</f>
        <v>15206</v>
      </c>
      <c r="N8" s="151">
        <f>'[1]فنی _اصلاحی'!I7</f>
        <v>444</v>
      </c>
      <c r="O8" s="156">
        <f t="shared" si="4"/>
        <v>15650</v>
      </c>
      <c r="P8" s="150">
        <f>'[1]فنی _اصلاحی'!J7</f>
        <v>1623.098</v>
      </c>
      <c r="Q8" s="151">
        <f>'[1]فنی _اصلاحی'!K7</f>
        <v>307.165</v>
      </c>
      <c r="R8" s="124">
        <f t="shared" si="5"/>
        <v>1930.263</v>
      </c>
    </row>
    <row r="9" spans="1:18" ht="24" thickBot="1">
      <c r="A9" s="73" t="s">
        <v>27</v>
      </c>
      <c r="B9" s="131">
        <f>'[1]فنی _اصلاحی'!D9</f>
        <v>11141.005500000001</v>
      </c>
      <c r="C9" s="132">
        <f>'[1]فنی _اصلاحی'!E9</f>
        <v>118.401</v>
      </c>
      <c r="D9" s="121">
        <f t="shared" si="0"/>
        <v>11259.406500000001</v>
      </c>
      <c r="E9" s="131">
        <f>'[1]فنی _اصلاحی'!F9</f>
        <v>6159.227999999999</v>
      </c>
      <c r="F9" s="131">
        <f>'[1]فنی _اصلاحی'!G9</f>
        <v>379.6489</v>
      </c>
      <c r="G9" s="145">
        <f t="shared" si="1"/>
        <v>6538.876899999999</v>
      </c>
      <c r="H9" s="146">
        <f t="shared" si="2"/>
        <v>15744</v>
      </c>
      <c r="I9" s="123">
        <f t="shared" si="3"/>
        <v>1942.103</v>
      </c>
      <c r="J9" s="72">
        <v>153259</v>
      </c>
      <c r="K9" s="43"/>
      <c r="L9" s="21" t="s">
        <v>26</v>
      </c>
      <c r="M9" s="150">
        <f>'[1]فنی _اصلاحی'!H8</f>
        <v>15250</v>
      </c>
      <c r="N9" s="151">
        <f>'[1]فنی _اصلاحی'!I8</f>
        <v>445</v>
      </c>
      <c r="O9" s="37">
        <f t="shared" si="4"/>
        <v>15695</v>
      </c>
      <c r="P9" s="150">
        <f>'[1]فنی _اصلاحی'!J8</f>
        <v>1628.273</v>
      </c>
      <c r="Q9" s="151">
        <f>'[1]فنی _اصلاحی'!K8</f>
        <v>307.96500000000003</v>
      </c>
      <c r="R9" s="122">
        <f t="shared" si="5"/>
        <v>1936.2379999999998</v>
      </c>
    </row>
    <row r="10" spans="1:18" ht="24" thickBot="1">
      <c r="A10" s="73" t="s">
        <v>28</v>
      </c>
      <c r="B10" s="131">
        <f>'[1]فنی _اصلاحی'!D10</f>
        <v>11152.0475</v>
      </c>
      <c r="C10" s="132">
        <f>'[1]فنی _اصلاحی'!E10</f>
        <v>118.536</v>
      </c>
      <c r="D10" s="121">
        <f t="shared" si="0"/>
        <v>11270.5835</v>
      </c>
      <c r="E10" s="131">
        <f>'[1]فنی _اصلاحی'!F10</f>
        <v>6177.279</v>
      </c>
      <c r="F10" s="131">
        <f>'[1]فنی _اصلاحی'!G10</f>
        <v>379.8989</v>
      </c>
      <c r="G10" s="145">
        <f t="shared" si="1"/>
        <v>6557.177900000001</v>
      </c>
      <c r="H10" s="146">
        <f t="shared" si="2"/>
        <v>15778</v>
      </c>
      <c r="I10" s="123">
        <f t="shared" si="3"/>
        <v>1944.9030000000002</v>
      </c>
      <c r="J10" s="72">
        <v>153858</v>
      </c>
      <c r="K10" s="43"/>
      <c r="L10" s="22" t="s">
        <v>27</v>
      </c>
      <c r="M10" s="150">
        <f>'[1]فنی _اصلاحی'!H9</f>
        <v>15298</v>
      </c>
      <c r="N10" s="151">
        <f>'[1]فنی _اصلاحی'!I9</f>
        <v>446</v>
      </c>
      <c r="O10" s="37">
        <f t="shared" si="4"/>
        <v>15744</v>
      </c>
      <c r="P10" s="150">
        <f>'[1]فنی _اصلاحی'!J9</f>
        <v>1633.638</v>
      </c>
      <c r="Q10" s="151">
        <f>'[1]فنی _اصلاحی'!K9</f>
        <v>308.46500000000003</v>
      </c>
      <c r="R10" s="124">
        <f t="shared" si="5"/>
        <v>1942.103</v>
      </c>
    </row>
    <row r="11" spans="1:18" ht="24" thickBot="1">
      <c r="A11" s="73" t="s">
        <v>29</v>
      </c>
      <c r="B11" s="131">
        <f>'[1]فنی _اصلاحی'!D11</f>
        <v>11160.6185</v>
      </c>
      <c r="C11" s="132">
        <f>'[1]فنی _اصلاحی'!E11</f>
        <v>118.621</v>
      </c>
      <c r="D11" s="121">
        <f t="shared" si="0"/>
        <v>11279.2395</v>
      </c>
      <c r="E11" s="131">
        <f>'[1]فنی _اصلاحی'!F11</f>
        <v>6180.218999999999</v>
      </c>
      <c r="F11" s="131">
        <f>'[1]فنی _اصلاحی'!G11</f>
        <v>380.1209</v>
      </c>
      <c r="G11" s="145">
        <f t="shared" si="1"/>
        <v>6560.339899999999</v>
      </c>
      <c r="H11" s="146">
        <f t="shared" si="2"/>
        <v>15800</v>
      </c>
      <c r="I11" s="123">
        <f t="shared" si="3"/>
        <v>1948.603</v>
      </c>
      <c r="J11" s="72">
        <v>154002</v>
      </c>
      <c r="K11" s="43"/>
      <c r="L11" s="22" t="s">
        <v>28</v>
      </c>
      <c r="M11" s="150">
        <f>'[1]فنی _اصلاحی'!H10</f>
        <v>15332</v>
      </c>
      <c r="N11" s="151">
        <f>'[1]فنی _اصلاحی'!I10</f>
        <v>446</v>
      </c>
      <c r="O11" s="37">
        <f t="shared" si="4"/>
        <v>15778</v>
      </c>
      <c r="P11" s="150">
        <f>'[1]فنی _اصلاحی'!J10</f>
        <v>1636.438</v>
      </c>
      <c r="Q11" s="151">
        <f>'[1]فنی _اصلاحی'!K10</f>
        <v>308.46500000000003</v>
      </c>
      <c r="R11" s="124">
        <f t="shared" si="5"/>
        <v>1944.9030000000002</v>
      </c>
    </row>
    <row r="12" spans="1:18" ht="24" thickBot="1">
      <c r="A12" s="73" t="s">
        <v>30</v>
      </c>
      <c r="B12" s="131">
        <f>'[1]فنی _اصلاحی'!D12</f>
        <v>11175.8905</v>
      </c>
      <c r="C12" s="132">
        <f>'[1]فنی _اصلاحی'!E12</f>
        <v>118.655</v>
      </c>
      <c r="D12" s="121">
        <f>C12+B12</f>
        <v>11294.5455</v>
      </c>
      <c r="E12" s="131">
        <f>'[1]فنی _اصلاحی'!F12</f>
        <v>6191.128999999999</v>
      </c>
      <c r="F12" s="131">
        <f>'[1]فنی _اصلاحی'!G12</f>
        <v>380.77090000000004</v>
      </c>
      <c r="G12" s="145">
        <f t="shared" si="1"/>
        <v>6571.899899999999</v>
      </c>
      <c r="H12" s="146">
        <f>+M13+N13</f>
        <v>15829</v>
      </c>
      <c r="I12" s="123">
        <f t="shared" si="3"/>
        <v>1951.328</v>
      </c>
      <c r="J12" s="72">
        <v>155151</v>
      </c>
      <c r="K12" s="43"/>
      <c r="L12" s="22" t="s">
        <v>29</v>
      </c>
      <c r="M12" s="150">
        <f>'[1]فنی _اصلاحی'!H11</f>
        <v>15353</v>
      </c>
      <c r="N12" s="151">
        <f>'[1]فنی _اصلاحی'!I11</f>
        <v>447</v>
      </c>
      <c r="O12" s="37">
        <f t="shared" si="4"/>
        <v>15800</v>
      </c>
      <c r="P12" s="150">
        <f>'[1]فنی _اصلاحی'!J11</f>
        <v>1639.508</v>
      </c>
      <c r="Q12" s="151">
        <f>'[1]فنی _اصلاحی'!K11</f>
        <v>309.09499999999997</v>
      </c>
      <c r="R12" s="160">
        <f t="shared" si="5"/>
        <v>1948.603</v>
      </c>
    </row>
    <row r="13" spans="1:18" ht="23.25">
      <c r="A13" s="73" t="s">
        <v>31</v>
      </c>
      <c r="B13" s="144">
        <v>11181.910500000002</v>
      </c>
      <c r="C13" s="125">
        <v>118.571</v>
      </c>
      <c r="D13" s="121">
        <f t="shared" si="0"/>
        <v>11300.481500000002</v>
      </c>
      <c r="E13" s="144">
        <v>6206.572</v>
      </c>
      <c r="F13" s="125">
        <v>380.87890000000004</v>
      </c>
      <c r="G13" s="145">
        <f t="shared" si="1"/>
        <v>6587.4509</v>
      </c>
      <c r="H13" s="146">
        <f>+M14+N14</f>
        <v>15860</v>
      </c>
      <c r="I13" s="123">
        <f t="shared" si="3"/>
        <v>1952.768</v>
      </c>
      <c r="J13" s="72">
        <v>156657</v>
      </c>
      <c r="K13" s="43"/>
      <c r="L13" s="22" t="s">
        <v>30</v>
      </c>
      <c r="M13" s="150">
        <f>'[1]فنی _اصلاحی'!H12</f>
        <v>15382</v>
      </c>
      <c r="N13" s="151">
        <f>'[1]فنی _اصلاحی'!I12</f>
        <v>447</v>
      </c>
      <c r="O13" s="37">
        <f>+N13+M13</f>
        <v>15829</v>
      </c>
      <c r="P13" s="150">
        <f>'[1]فنی _اصلاحی'!J12</f>
        <v>1642.233</v>
      </c>
      <c r="Q13" s="151">
        <f>'[1]فنی _اصلاحی'!K12</f>
        <v>309.09499999999997</v>
      </c>
      <c r="R13" s="38">
        <f t="shared" si="5"/>
        <v>1951.328</v>
      </c>
    </row>
    <row r="14" spans="1:18" ht="23.25">
      <c r="A14" s="73" t="s">
        <v>32</v>
      </c>
      <c r="B14" s="144">
        <v>11182.925500000001</v>
      </c>
      <c r="C14" s="125">
        <v>118.571</v>
      </c>
      <c r="D14" s="121">
        <f t="shared" si="0"/>
        <v>11301.496500000001</v>
      </c>
      <c r="E14" s="144">
        <v>6209.951000000001</v>
      </c>
      <c r="F14" s="125">
        <v>380.92590000000007</v>
      </c>
      <c r="G14" s="145">
        <f t="shared" si="1"/>
        <v>6590.876900000001</v>
      </c>
      <c r="H14" s="146">
        <f t="shared" si="2"/>
        <v>15867</v>
      </c>
      <c r="I14" s="123">
        <f t="shared" si="3"/>
        <v>1954.243</v>
      </c>
      <c r="J14" s="72">
        <v>156772</v>
      </c>
      <c r="K14" s="43"/>
      <c r="L14" s="22" t="s">
        <v>31</v>
      </c>
      <c r="M14" s="39">
        <v>15412</v>
      </c>
      <c r="N14" s="40">
        <v>448</v>
      </c>
      <c r="O14" s="37">
        <f>+N14+M14</f>
        <v>15860</v>
      </c>
      <c r="P14" s="155">
        <v>1643.358</v>
      </c>
      <c r="Q14" s="157">
        <v>309.41</v>
      </c>
      <c r="R14" s="124">
        <f t="shared" si="5"/>
        <v>1952.768</v>
      </c>
    </row>
    <row r="15" spans="1:18" ht="24" thickBot="1">
      <c r="A15" s="74" t="s">
        <v>33</v>
      </c>
      <c r="B15" s="195">
        <v>11229.0125</v>
      </c>
      <c r="C15" s="194">
        <v>118.771</v>
      </c>
      <c r="D15" s="121">
        <f t="shared" si="0"/>
        <v>11347.783500000001</v>
      </c>
      <c r="E15" s="195">
        <v>6237.250999999999</v>
      </c>
      <c r="F15" s="194">
        <v>381.13790000000006</v>
      </c>
      <c r="G15" s="145">
        <f t="shared" si="1"/>
        <v>6618.388899999999</v>
      </c>
      <c r="H15" s="146">
        <f>+M16+N16</f>
        <v>15964</v>
      </c>
      <c r="I15" s="123">
        <f>+P16+Q16</f>
        <v>1960.908</v>
      </c>
      <c r="J15" s="75">
        <v>160404</v>
      </c>
      <c r="K15" s="43"/>
      <c r="L15" s="22" t="s">
        <v>32</v>
      </c>
      <c r="M15" s="39">
        <v>15420</v>
      </c>
      <c r="N15" s="40">
        <v>447</v>
      </c>
      <c r="O15" s="37">
        <f t="shared" si="4"/>
        <v>15867</v>
      </c>
      <c r="P15" s="155">
        <v>1645.463</v>
      </c>
      <c r="Q15" s="157">
        <v>308.78</v>
      </c>
      <c r="R15" s="124">
        <f t="shared" si="5"/>
        <v>1954.243</v>
      </c>
    </row>
    <row r="16" spans="11:18" ht="24" thickBot="1">
      <c r="K16" s="43"/>
      <c r="L16" s="23" t="s">
        <v>33</v>
      </c>
      <c r="M16" s="41">
        <v>15517</v>
      </c>
      <c r="N16" s="42">
        <v>447</v>
      </c>
      <c r="O16" s="37">
        <f t="shared" si="4"/>
        <v>15964</v>
      </c>
      <c r="P16" s="172">
        <v>1652.058</v>
      </c>
      <c r="Q16" s="173">
        <v>308.85</v>
      </c>
      <c r="R16" s="174">
        <f t="shared" si="5"/>
        <v>1960.908</v>
      </c>
    </row>
    <row r="17" spans="1:10" ht="60.75" customHeight="1">
      <c r="A17" s="218" t="s">
        <v>51</v>
      </c>
      <c r="B17" s="218"/>
      <c r="C17" s="218"/>
      <c r="D17" s="218"/>
      <c r="E17" s="218"/>
      <c r="F17" s="218"/>
      <c r="G17" s="218"/>
      <c r="H17" s="218"/>
      <c r="I17" s="218"/>
      <c r="J17" s="218"/>
    </row>
    <row r="18" spans="11:15" ht="40.5" customHeight="1">
      <c r="K18" s="35"/>
      <c r="O18" s="117"/>
    </row>
  </sheetData>
  <sheetProtection/>
  <mergeCells count="13">
    <mergeCell ref="A17:J17"/>
    <mergeCell ref="H2:I2"/>
    <mergeCell ref="J2:J3"/>
    <mergeCell ref="A2:A3"/>
    <mergeCell ref="B2:D2"/>
    <mergeCell ref="E2:G2"/>
    <mergeCell ref="A1:G1"/>
    <mergeCell ref="L2:L4"/>
    <mergeCell ref="L1:R1"/>
    <mergeCell ref="M2:R2"/>
    <mergeCell ref="M3:O3"/>
    <mergeCell ref="P3:R3"/>
    <mergeCell ref="H1:I1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A20"/>
  <sheetViews>
    <sheetView rightToLeft="1" zoomScale="96" zoomScaleNormal="96" zoomScalePageLayoutView="0" workbookViewId="0" topLeftCell="A3">
      <selection activeCell="K9" sqref="K9:K21"/>
    </sheetView>
  </sheetViews>
  <sheetFormatPr defaultColWidth="9.140625" defaultRowHeight="12.75"/>
  <cols>
    <col min="1" max="1" width="12.57421875" style="24" customWidth="1"/>
    <col min="2" max="2" width="10.28125" style="24" customWidth="1"/>
    <col min="3" max="3" width="12.140625" style="24" customWidth="1"/>
    <col min="4" max="4" width="31.8515625" style="24" customWidth="1"/>
    <col min="5" max="5" width="22.7109375" style="24" customWidth="1"/>
    <col min="6" max="6" width="12.421875" style="24" customWidth="1"/>
    <col min="7" max="9" width="10.57421875" style="24" customWidth="1"/>
    <col min="10" max="10" width="13.7109375" style="24" customWidth="1"/>
    <col min="11" max="11" width="10.28125" style="24" bestFit="1" customWidth="1"/>
    <col min="12" max="13" width="9.140625" style="24" customWidth="1"/>
    <col min="14" max="14" width="28.00390625" style="24" customWidth="1"/>
    <col min="15" max="15" width="29.00390625" style="24" customWidth="1"/>
    <col min="16" max="16" width="10.7109375" style="24" customWidth="1"/>
    <col min="17" max="19" width="9.140625" style="24" customWidth="1"/>
    <col min="20" max="20" width="12.57421875" style="24" customWidth="1"/>
    <col min="21" max="21" width="9.140625" style="24" customWidth="1"/>
    <col min="22" max="22" width="10.57421875" style="24" customWidth="1"/>
    <col min="23" max="16384" width="9.140625" style="24" customWidth="1"/>
  </cols>
  <sheetData>
    <row r="1" spans="1:21" ht="18" thickBot="1">
      <c r="A1" s="240" t="s">
        <v>54</v>
      </c>
      <c r="B1" s="240"/>
      <c r="C1" s="240"/>
      <c r="D1" s="240"/>
      <c r="E1" s="34"/>
      <c r="F1" s="44" t="s">
        <v>38</v>
      </c>
      <c r="G1" s="27">
        <v>1394</v>
      </c>
      <c r="H1" s="26"/>
      <c r="I1" s="53" t="s">
        <v>83</v>
      </c>
      <c r="J1" s="53"/>
      <c r="K1" s="53"/>
      <c r="L1" s="53"/>
      <c r="M1" s="53"/>
      <c r="N1" s="53"/>
      <c r="O1" s="53"/>
      <c r="P1" s="53"/>
      <c r="Q1" s="53"/>
      <c r="R1" s="53"/>
      <c r="S1" s="27"/>
      <c r="T1" s="27"/>
      <c r="U1" s="27"/>
    </row>
    <row r="2" spans="1:18" ht="23.25" customHeight="1" thickBot="1">
      <c r="A2" s="251" t="s">
        <v>34</v>
      </c>
      <c r="B2" s="253" t="s">
        <v>52</v>
      </c>
      <c r="C2" s="253" t="s">
        <v>53</v>
      </c>
      <c r="D2" s="243" t="s">
        <v>55</v>
      </c>
      <c r="E2" s="243" t="s">
        <v>56</v>
      </c>
      <c r="F2" s="253" t="s">
        <v>46</v>
      </c>
      <c r="G2" s="254"/>
      <c r="H2" s="43"/>
      <c r="I2" s="53" t="s">
        <v>82</v>
      </c>
      <c r="J2" s="52"/>
      <c r="K2" s="54"/>
      <c r="L2" s="52"/>
      <c r="M2" s="52"/>
      <c r="N2" s="52"/>
      <c r="O2" s="52"/>
      <c r="P2" s="52"/>
      <c r="Q2" s="52"/>
      <c r="R2" s="52"/>
    </row>
    <row r="3" spans="1:8" ht="55.5" customHeight="1" thickBot="1">
      <c r="A3" s="252"/>
      <c r="B3" s="255"/>
      <c r="C3" s="255"/>
      <c r="D3" s="244"/>
      <c r="E3" s="244"/>
      <c r="F3" s="46" t="s">
        <v>57</v>
      </c>
      <c r="G3" s="36" t="s">
        <v>47</v>
      </c>
      <c r="H3" s="43"/>
    </row>
    <row r="4" spans="1:27" ht="26.25" thickBot="1">
      <c r="A4" s="76" t="s">
        <v>22</v>
      </c>
      <c r="B4" s="88">
        <v>0</v>
      </c>
      <c r="C4" s="88">
        <v>0</v>
      </c>
      <c r="D4" s="88">
        <v>0</v>
      </c>
      <c r="E4" s="88">
        <v>0</v>
      </c>
      <c r="F4" s="88">
        <v>0</v>
      </c>
      <c r="G4" s="88">
        <v>0</v>
      </c>
      <c r="I4" s="77"/>
      <c r="J4" s="78" t="s">
        <v>85</v>
      </c>
      <c r="K4" s="248" t="s">
        <v>114</v>
      </c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79"/>
      <c r="W4" s="80" t="s">
        <v>70</v>
      </c>
      <c r="AA4" s="45"/>
    </row>
    <row r="5" spans="1:23" ht="24.75" thickBot="1">
      <c r="A5" s="47" t="s">
        <v>23</v>
      </c>
      <c r="B5" s="88">
        <v>0</v>
      </c>
      <c r="C5" s="88">
        <v>0</v>
      </c>
      <c r="D5" s="88">
        <v>0</v>
      </c>
      <c r="E5" s="88">
        <v>0</v>
      </c>
      <c r="F5" s="88">
        <v>0</v>
      </c>
      <c r="G5" s="88">
        <v>0</v>
      </c>
      <c r="I5" s="256" t="s">
        <v>88</v>
      </c>
      <c r="J5" s="229" t="s">
        <v>84</v>
      </c>
      <c r="K5" s="237" t="s">
        <v>77</v>
      </c>
      <c r="L5" s="229" t="s">
        <v>76</v>
      </c>
      <c r="M5" s="229" t="s">
        <v>75</v>
      </c>
      <c r="N5" s="237" t="s">
        <v>74</v>
      </c>
      <c r="O5" s="237" t="s">
        <v>69</v>
      </c>
      <c r="P5" s="237" t="s">
        <v>92</v>
      </c>
      <c r="Q5" s="229" t="s">
        <v>53</v>
      </c>
      <c r="R5" s="235" t="s">
        <v>86</v>
      </c>
      <c r="S5" s="236"/>
      <c r="T5" s="235" t="s">
        <v>73</v>
      </c>
      <c r="U5" s="236"/>
      <c r="V5" s="232" t="s">
        <v>71</v>
      </c>
      <c r="W5" s="229" t="s">
        <v>72</v>
      </c>
    </row>
    <row r="6" spans="1:23" ht="24.75" customHeight="1" thickBot="1">
      <c r="A6" s="47" t="s">
        <v>24</v>
      </c>
      <c r="B6" s="88">
        <v>0</v>
      </c>
      <c r="C6" s="88">
        <v>0</v>
      </c>
      <c r="D6" s="88">
        <v>0</v>
      </c>
      <c r="E6" s="88">
        <v>0</v>
      </c>
      <c r="F6" s="88">
        <v>0</v>
      </c>
      <c r="G6" s="88">
        <v>0</v>
      </c>
      <c r="I6" s="257"/>
      <c r="J6" s="230"/>
      <c r="K6" s="238"/>
      <c r="L6" s="230"/>
      <c r="M6" s="230"/>
      <c r="N6" s="238"/>
      <c r="O6" s="238"/>
      <c r="P6" s="238"/>
      <c r="Q6" s="230"/>
      <c r="R6" s="81" t="s">
        <v>78</v>
      </c>
      <c r="S6" s="82" t="s">
        <v>79</v>
      </c>
      <c r="T6" s="83" t="s">
        <v>87</v>
      </c>
      <c r="U6" s="83" t="s">
        <v>47</v>
      </c>
      <c r="V6" s="233"/>
      <c r="W6" s="230"/>
    </row>
    <row r="7" spans="1:23" ht="24.75" customHeight="1" thickBot="1">
      <c r="A7" s="47" t="s">
        <v>25</v>
      </c>
      <c r="B7" s="88">
        <v>0</v>
      </c>
      <c r="C7" s="88">
        <v>0</v>
      </c>
      <c r="D7" s="88">
        <v>0</v>
      </c>
      <c r="E7" s="88">
        <v>0</v>
      </c>
      <c r="F7" s="88">
        <v>0</v>
      </c>
      <c r="G7" s="88">
        <v>0</v>
      </c>
      <c r="I7" s="258"/>
      <c r="J7" s="231"/>
      <c r="K7" s="239"/>
      <c r="L7" s="231"/>
      <c r="M7" s="231"/>
      <c r="N7" s="239"/>
      <c r="O7" s="239"/>
      <c r="P7" s="239"/>
      <c r="Q7" s="231"/>
      <c r="R7" s="84" t="s">
        <v>81</v>
      </c>
      <c r="S7" s="85" t="s">
        <v>81</v>
      </c>
      <c r="T7" s="84" t="s">
        <v>80</v>
      </c>
      <c r="U7" s="84"/>
      <c r="V7" s="234"/>
      <c r="W7" s="231"/>
    </row>
    <row r="8" spans="1:23" ht="24.75" customHeight="1" thickBot="1">
      <c r="A8" s="47" t="s">
        <v>26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43"/>
      <c r="I8" s="245" t="s">
        <v>68</v>
      </c>
      <c r="J8" s="246"/>
      <c r="K8" s="246"/>
      <c r="L8" s="246"/>
      <c r="M8" s="246"/>
      <c r="N8" s="246"/>
      <c r="O8" s="246"/>
      <c r="P8" s="247"/>
      <c r="Q8" s="86">
        <f>SUM(Q9:Q20)</f>
        <v>238</v>
      </c>
      <c r="R8" s="86">
        <f>SUM(R9:R20)</f>
        <v>5.26</v>
      </c>
      <c r="S8" s="86">
        <f>SUM(S9:S20)</f>
        <v>24.650000000000002</v>
      </c>
      <c r="T8" s="86">
        <f>SUM(T9:T20)</f>
        <v>575</v>
      </c>
      <c r="U8" s="86">
        <f>SUM(U9:U20)</f>
        <v>12</v>
      </c>
      <c r="V8" s="87"/>
      <c r="W8" s="87"/>
    </row>
    <row r="9" spans="1:23" ht="24.75" customHeight="1" thickBot="1">
      <c r="A9" s="47" t="s">
        <v>27</v>
      </c>
      <c r="B9" s="88">
        <v>0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  <c r="H9" s="43"/>
      <c r="I9" s="175">
        <v>1</v>
      </c>
      <c r="J9" s="116" t="s">
        <v>132</v>
      </c>
      <c r="K9" s="181" t="s">
        <v>120</v>
      </c>
      <c r="L9" s="182"/>
      <c r="M9" s="182"/>
      <c r="N9" s="181" t="s">
        <v>123</v>
      </c>
      <c r="O9" s="181" t="s">
        <v>138</v>
      </c>
      <c r="P9" s="182"/>
      <c r="Q9" s="181">
        <v>19</v>
      </c>
      <c r="R9" s="178">
        <v>0.3</v>
      </c>
      <c r="S9" s="178">
        <v>2.8</v>
      </c>
      <c r="T9" s="181">
        <v>50</v>
      </c>
      <c r="U9" s="183">
        <v>1</v>
      </c>
      <c r="V9" s="181">
        <v>2</v>
      </c>
      <c r="W9" s="181">
        <v>2</v>
      </c>
    </row>
    <row r="10" spans="1:23" ht="24.75" customHeight="1" thickBot="1">
      <c r="A10" s="47" t="s">
        <v>28</v>
      </c>
      <c r="B10" s="88">
        <v>0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43"/>
      <c r="I10" s="175">
        <v>2</v>
      </c>
      <c r="J10" s="116" t="s">
        <v>133</v>
      </c>
      <c r="K10" s="181" t="s">
        <v>121</v>
      </c>
      <c r="L10" s="182"/>
      <c r="M10" s="182"/>
      <c r="N10" s="181" t="s">
        <v>124</v>
      </c>
      <c r="O10" s="181" t="s">
        <v>126</v>
      </c>
      <c r="P10" s="182"/>
      <c r="Q10" s="181">
        <v>6</v>
      </c>
      <c r="R10" s="178">
        <v>0.06</v>
      </c>
      <c r="S10" s="178">
        <v>0.25</v>
      </c>
      <c r="T10" s="181">
        <v>50</v>
      </c>
      <c r="U10" s="181">
        <v>1</v>
      </c>
      <c r="V10" s="181">
        <v>4</v>
      </c>
      <c r="W10" s="181">
        <v>2</v>
      </c>
    </row>
    <row r="11" spans="1:23" ht="24.75" customHeight="1">
      <c r="A11" s="47" t="s">
        <v>29</v>
      </c>
      <c r="B11" s="88">
        <v>0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43"/>
      <c r="I11" s="175">
        <v>3</v>
      </c>
      <c r="J11" s="116" t="s">
        <v>133</v>
      </c>
      <c r="K11" s="181" t="s">
        <v>122</v>
      </c>
      <c r="L11" s="182"/>
      <c r="M11" s="182"/>
      <c r="N11" s="181" t="s">
        <v>125</v>
      </c>
      <c r="O11" s="181" t="s">
        <v>127</v>
      </c>
      <c r="P11" s="182"/>
      <c r="Q11" s="181">
        <v>24</v>
      </c>
      <c r="R11" s="178">
        <v>0.4</v>
      </c>
      <c r="S11" s="178">
        <v>4.3</v>
      </c>
      <c r="T11" s="181">
        <v>50</v>
      </c>
      <c r="U11" s="181">
        <v>1</v>
      </c>
      <c r="V11" s="181">
        <v>4</v>
      </c>
      <c r="W11" s="181">
        <v>2</v>
      </c>
    </row>
    <row r="12" spans="1:23" ht="24.75" customHeight="1">
      <c r="A12" s="47" t="s">
        <v>30</v>
      </c>
      <c r="B12" s="89">
        <v>1</v>
      </c>
      <c r="C12" s="89">
        <f>Q9</f>
        <v>19</v>
      </c>
      <c r="D12" s="191">
        <f>S9</f>
        <v>2.8</v>
      </c>
      <c r="E12" s="191">
        <f>R9</f>
        <v>0.3</v>
      </c>
      <c r="F12" s="89">
        <f>T9</f>
        <v>50</v>
      </c>
      <c r="G12" s="89">
        <v>1</v>
      </c>
      <c r="H12" s="43"/>
      <c r="I12" s="175">
        <v>4</v>
      </c>
      <c r="J12" s="177" t="s">
        <v>133</v>
      </c>
      <c r="K12" s="184" t="s">
        <v>122</v>
      </c>
      <c r="L12" s="185"/>
      <c r="M12" s="185"/>
      <c r="N12" s="184" t="s">
        <v>125</v>
      </c>
      <c r="O12" s="184" t="s">
        <v>128</v>
      </c>
      <c r="P12" s="185"/>
      <c r="Q12" s="184">
        <v>18</v>
      </c>
      <c r="R12" s="179">
        <v>0.5</v>
      </c>
      <c r="S12" s="179">
        <v>0</v>
      </c>
      <c r="T12" s="184">
        <v>25</v>
      </c>
      <c r="U12" s="184">
        <v>1</v>
      </c>
      <c r="V12" s="181">
        <v>4</v>
      </c>
      <c r="W12" s="184">
        <v>2</v>
      </c>
    </row>
    <row r="13" spans="1:23" ht="24.75" customHeight="1">
      <c r="A13" s="47" t="s">
        <v>31</v>
      </c>
      <c r="B13" s="89">
        <v>0</v>
      </c>
      <c r="C13" s="89">
        <v>0</v>
      </c>
      <c r="D13" s="89">
        <v>0</v>
      </c>
      <c r="E13" s="89">
        <v>0</v>
      </c>
      <c r="F13" s="89">
        <v>0</v>
      </c>
      <c r="G13" s="89">
        <v>0</v>
      </c>
      <c r="H13" s="43"/>
      <c r="I13" s="175">
        <v>5</v>
      </c>
      <c r="J13" s="177" t="s">
        <v>134</v>
      </c>
      <c r="K13" s="184" t="s">
        <v>129</v>
      </c>
      <c r="L13" s="185"/>
      <c r="M13" s="185"/>
      <c r="N13" s="184" t="s">
        <v>123</v>
      </c>
      <c r="O13" s="184" t="s">
        <v>139</v>
      </c>
      <c r="P13" s="185"/>
      <c r="Q13" s="184">
        <v>13</v>
      </c>
      <c r="R13" s="179">
        <v>0.4</v>
      </c>
      <c r="S13" s="179">
        <v>3.8</v>
      </c>
      <c r="T13" s="184">
        <v>50</v>
      </c>
      <c r="U13" s="184">
        <v>1</v>
      </c>
      <c r="V13" s="181">
        <v>4</v>
      </c>
      <c r="W13" s="184">
        <v>2</v>
      </c>
    </row>
    <row r="14" spans="1:23" ht="24.75" customHeight="1">
      <c r="A14" s="47" t="s">
        <v>32</v>
      </c>
      <c r="B14" s="89">
        <v>4</v>
      </c>
      <c r="C14" s="89">
        <v>61</v>
      </c>
      <c r="D14" s="191">
        <v>8.35</v>
      </c>
      <c r="E14" s="191">
        <v>1.3599999999999999</v>
      </c>
      <c r="F14" s="89">
        <v>175</v>
      </c>
      <c r="G14" s="89">
        <v>4</v>
      </c>
      <c r="H14" s="43"/>
      <c r="I14" s="175">
        <v>6</v>
      </c>
      <c r="J14" s="177" t="s">
        <v>135</v>
      </c>
      <c r="K14" s="185" t="s">
        <v>120</v>
      </c>
      <c r="L14" s="185"/>
      <c r="M14" s="185"/>
      <c r="N14" s="184" t="s">
        <v>123</v>
      </c>
      <c r="O14" s="184" t="s">
        <v>140</v>
      </c>
      <c r="P14" s="185"/>
      <c r="Q14" s="184">
        <v>30</v>
      </c>
      <c r="R14" s="179">
        <v>0.5</v>
      </c>
      <c r="S14" s="179">
        <v>2.5</v>
      </c>
      <c r="T14" s="184">
        <v>50</v>
      </c>
      <c r="U14" s="184">
        <v>1</v>
      </c>
      <c r="V14" s="181">
        <v>4</v>
      </c>
      <c r="W14" s="184">
        <v>2</v>
      </c>
    </row>
    <row r="15" spans="1:23" ht="30.75" customHeight="1">
      <c r="A15" s="47" t="s">
        <v>33</v>
      </c>
      <c r="B15" s="89">
        <v>7</v>
      </c>
      <c r="C15" s="89">
        <f>Q14+Q15+Q16+Q17+Q18+Q19+Q20</f>
        <v>158</v>
      </c>
      <c r="D15" s="191">
        <f>S14+S15+S16+S17+S18+S19+S20</f>
        <v>13.5</v>
      </c>
      <c r="E15" s="191">
        <f>R14+R15+R16+R17+R18+R19+R20</f>
        <v>3.6</v>
      </c>
      <c r="F15" s="192">
        <f>T14+T15+T16+T17+T18+T19+T20</f>
        <v>350</v>
      </c>
      <c r="G15" s="89">
        <v>7</v>
      </c>
      <c r="H15" s="43"/>
      <c r="I15" s="175">
        <v>7</v>
      </c>
      <c r="J15" s="116" t="s">
        <v>136</v>
      </c>
      <c r="K15" s="186" t="s">
        <v>130</v>
      </c>
      <c r="L15" s="182"/>
      <c r="M15" s="182"/>
      <c r="N15" s="187" t="s">
        <v>123</v>
      </c>
      <c r="O15" s="187" t="s">
        <v>141</v>
      </c>
      <c r="P15" s="182"/>
      <c r="Q15" s="188">
        <v>12</v>
      </c>
      <c r="R15" s="180">
        <v>0.3</v>
      </c>
      <c r="S15" s="180">
        <v>0.9</v>
      </c>
      <c r="T15" s="189">
        <v>50</v>
      </c>
      <c r="U15" s="189">
        <v>1</v>
      </c>
      <c r="V15" s="181">
        <v>4</v>
      </c>
      <c r="W15" s="184">
        <v>2</v>
      </c>
    </row>
    <row r="16" spans="1:23" ht="24.75" customHeight="1" thickBot="1">
      <c r="A16" s="48" t="s">
        <v>7</v>
      </c>
      <c r="B16" s="90">
        <f aca="true" t="shared" si="0" ref="B16:G16">SUM(B4:B15)</f>
        <v>12</v>
      </c>
      <c r="C16" s="90">
        <f t="shared" si="0"/>
        <v>238</v>
      </c>
      <c r="D16" s="90">
        <f t="shared" si="0"/>
        <v>24.65</v>
      </c>
      <c r="E16" s="90">
        <f t="shared" si="0"/>
        <v>5.26</v>
      </c>
      <c r="F16" s="90">
        <f t="shared" si="0"/>
        <v>575</v>
      </c>
      <c r="G16" s="91">
        <f t="shared" si="0"/>
        <v>12</v>
      </c>
      <c r="H16" s="43"/>
      <c r="I16" s="175">
        <v>8</v>
      </c>
      <c r="J16" s="116" t="s">
        <v>137</v>
      </c>
      <c r="K16" s="186" t="s">
        <v>120</v>
      </c>
      <c r="L16" s="182"/>
      <c r="M16" s="182"/>
      <c r="N16" s="188" t="s">
        <v>123</v>
      </c>
      <c r="O16" s="188" t="s">
        <v>142</v>
      </c>
      <c r="P16" s="182"/>
      <c r="Q16" s="188">
        <v>14</v>
      </c>
      <c r="R16" s="180">
        <v>0.3</v>
      </c>
      <c r="S16" s="180">
        <v>2.2</v>
      </c>
      <c r="T16" s="188">
        <v>50</v>
      </c>
      <c r="U16" s="188">
        <v>1</v>
      </c>
      <c r="V16" s="181">
        <v>4</v>
      </c>
      <c r="W16" s="184">
        <v>2</v>
      </c>
    </row>
    <row r="17" spans="1:23" ht="24.75" customHeight="1">
      <c r="A17" s="49"/>
      <c r="B17" s="49"/>
      <c r="C17" s="49"/>
      <c r="D17" s="49"/>
      <c r="E17" s="49"/>
      <c r="F17" s="49"/>
      <c r="G17" s="49"/>
      <c r="H17" s="43"/>
      <c r="I17" s="175">
        <v>9</v>
      </c>
      <c r="J17" s="116" t="s">
        <v>137</v>
      </c>
      <c r="K17" s="186" t="s">
        <v>120</v>
      </c>
      <c r="L17" s="182"/>
      <c r="M17" s="182"/>
      <c r="N17" s="188" t="s">
        <v>123</v>
      </c>
      <c r="O17" s="188" t="s">
        <v>143</v>
      </c>
      <c r="P17" s="182"/>
      <c r="Q17" s="188">
        <v>12</v>
      </c>
      <c r="R17" s="180">
        <v>0.3</v>
      </c>
      <c r="S17" s="180">
        <v>0</v>
      </c>
      <c r="T17" s="189">
        <v>50</v>
      </c>
      <c r="U17" s="189">
        <v>1</v>
      </c>
      <c r="V17" s="181">
        <v>4</v>
      </c>
      <c r="W17" s="184">
        <v>2</v>
      </c>
    </row>
    <row r="18" spans="1:23" ht="31.5" customHeight="1">
      <c r="A18" s="241" t="s">
        <v>93</v>
      </c>
      <c r="B18" s="242"/>
      <c r="C18" s="242"/>
      <c r="D18" s="242"/>
      <c r="E18" s="242"/>
      <c r="F18" s="242"/>
      <c r="G18" s="242"/>
      <c r="H18" s="50"/>
      <c r="I18" s="175">
        <v>10</v>
      </c>
      <c r="J18" s="116" t="s">
        <v>137</v>
      </c>
      <c r="K18" s="186" t="s">
        <v>122</v>
      </c>
      <c r="L18" s="182"/>
      <c r="M18" s="182"/>
      <c r="N18" s="188" t="s">
        <v>147</v>
      </c>
      <c r="O18" s="188" t="s">
        <v>144</v>
      </c>
      <c r="P18" s="182"/>
      <c r="Q18" s="188">
        <v>28</v>
      </c>
      <c r="R18" s="180">
        <v>1.2</v>
      </c>
      <c r="S18" s="180">
        <v>2.6</v>
      </c>
      <c r="T18" s="189">
        <v>50</v>
      </c>
      <c r="U18" s="189">
        <v>1</v>
      </c>
      <c r="V18" s="181">
        <v>4</v>
      </c>
      <c r="W18" s="184">
        <v>2</v>
      </c>
    </row>
    <row r="19" spans="1:23" ht="27" customHeight="1">
      <c r="A19" s="249"/>
      <c r="B19" s="250"/>
      <c r="C19" s="250"/>
      <c r="D19" s="250"/>
      <c r="E19" s="250"/>
      <c r="F19" s="250"/>
      <c r="G19" s="250"/>
      <c r="H19" s="51"/>
      <c r="I19" s="175">
        <v>11</v>
      </c>
      <c r="J19" s="176" t="s">
        <v>137</v>
      </c>
      <c r="K19" s="190" t="s">
        <v>122</v>
      </c>
      <c r="L19" s="190"/>
      <c r="M19" s="190"/>
      <c r="N19" s="190" t="s">
        <v>148</v>
      </c>
      <c r="O19" s="190" t="s">
        <v>145</v>
      </c>
      <c r="P19" s="190"/>
      <c r="Q19" s="190">
        <v>22</v>
      </c>
      <c r="R19" s="190">
        <v>0.5</v>
      </c>
      <c r="S19" s="190">
        <v>2.6</v>
      </c>
      <c r="T19" s="190">
        <v>50</v>
      </c>
      <c r="U19" s="190">
        <v>1</v>
      </c>
      <c r="V19" s="181">
        <v>4</v>
      </c>
      <c r="W19" s="184">
        <v>2</v>
      </c>
    </row>
    <row r="20" spans="9:23" ht="21.75">
      <c r="I20" s="175">
        <v>12</v>
      </c>
      <c r="J20" s="176" t="s">
        <v>137</v>
      </c>
      <c r="K20" s="190" t="s">
        <v>131</v>
      </c>
      <c r="L20" s="190"/>
      <c r="M20" s="190"/>
      <c r="N20" s="190" t="s">
        <v>149</v>
      </c>
      <c r="O20" s="190" t="s">
        <v>146</v>
      </c>
      <c r="P20" s="190"/>
      <c r="Q20" s="190">
        <v>40</v>
      </c>
      <c r="R20" s="190">
        <v>0.5</v>
      </c>
      <c r="S20" s="190">
        <v>2.7</v>
      </c>
      <c r="T20" s="190">
        <v>50</v>
      </c>
      <c r="U20" s="190">
        <v>1</v>
      </c>
      <c r="V20" s="181">
        <v>4</v>
      </c>
      <c r="W20" s="184">
        <v>2</v>
      </c>
    </row>
  </sheetData>
  <sheetProtection/>
  <mergeCells count="24">
    <mergeCell ref="A19:G19"/>
    <mergeCell ref="A2:A3"/>
    <mergeCell ref="F2:G2"/>
    <mergeCell ref="B2:B3"/>
    <mergeCell ref="C2:C3"/>
    <mergeCell ref="J5:J7"/>
    <mergeCell ref="I5:I7"/>
    <mergeCell ref="A1:D1"/>
    <mergeCell ref="A18:G18"/>
    <mergeCell ref="N5:N7"/>
    <mergeCell ref="M5:M7"/>
    <mergeCell ref="D2:D3"/>
    <mergeCell ref="E2:E3"/>
    <mergeCell ref="I8:P8"/>
    <mergeCell ref="O5:O7"/>
    <mergeCell ref="K4:U4"/>
    <mergeCell ref="K5:K7"/>
    <mergeCell ref="L5:L7"/>
    <mergeCell ref="V5:V7"/>
    <mergeCell ref="W5:W7"/>
    <mergeCell ref="T5:U5"/>
    <mergeCell ref="R5:S5"/>
    <mergeCell ref="Q5:Q7"/>
    <mergeCell ref="P5:P7"/>
  </mergeCells>
  <printOptions/>
  <pageMargins left="0" right="0.87" top="0" bottom="0" header="0" footer="0"/>
  <pageSetup horizontalDpi="600" verticalDpi="600" orientation="landscape" paperSize="9" scale="75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1:G19"/>
  <sheetViews>
    <sheetView rightToLeft="1" zoomScalePageLayoutView="0" workbookViewId="0" topLeftCell="A1">
      <selection activeCell="H8" sqref="H8"/>
    </sheetView>
  </sheetViews>
  <sheetFormatPr defaultColWidth="9.140625" defaultRowHeight="12.75"/>
  <cols>
    <col min="1" max="1" width="17.421875" style="58" customWidth="1"/>
    <col min="2" max="2" width="16.57421875" style="58" customWidth="1"/>
    <col min="3" max="3" width="46.421875" style="58" customWidth="1"/>
    <col min="4" max="4" width="26.8515625" style="58" customWidth="1"/>
    <col min="5" max="5" width="9.140625" style="58" customWidth="1"/>
    <col min="6" max="7" width="10.00390625" style="58" bestFit="1" customWidth="1"/>
    <col min="8" max="16384" width="9.140625" style="58" customWidth="1"/>
  </cols>
  <sheetData>
    <row r="1" spans="1:4" ht="30" customHeight="1">
      <c r="A1" s="264" t="s">
        <v>111</v>
      </c>
      <c r="B1" s="264"/>
      <c r="C1" s="264"/>
      <c r="D1" s="57"/>
    </row>
    <row r="2" spans="1:4" ht="20.25" thickBot="1">
      <c r="A2" s="59"/>
      <c r="B2" s="60"/>
      <c r="C2" s="61" t="s">
        <v>115</v>
      </c>
      <c r="D2" s="62"/>
    </row>
    <row r="3" spans="1:4" ht="42.75" customHeight="1" thickBot="1">
      <c r="A3" s="63" t="s">
        <v>34</v>
      </c>
      <c r="B3" s="161" t="s">
        <v>58</v>
      </c>
      <c r="C3" s="161" t="s">
        <v>59</v>
      </c>
      <c r="D3" s="165" t="s">
        <v>60</v>
      </c>
    </row>
    <row r="4" spans="1:4" ht="23.25">
      <c r="A4" s="64" t="s">
        <v>22</v>
      </c>
      <c r="B4" s="162">
        <v>5134</v>
      </c>
      <c r="C4" s="162">
        <v>35.4</v>
      </c>
      <c r="D4" s="166">
        <v>9523.111</v>
      </c>
    </row>
    <row r="5" spans="1:4" ht="23.25">
      <c r="A5" s="66" t="s">
        <v>23</v>
      </c>
      <c r="B5" s="162">
        <v>5163</v>
      </c>
      <c r="C5" s="167">
        <v>35.3</v>
      </c>
      <c r="D5" s="166">
        <v>32425.799</v>
      </c>
    </row>
    <row r="6" spans="1:4" ht="23.25">
      <c r="A6" s="66" t="s">
        <v>24</v>
      </c>
      <c r="B6" s="162">
        <v>5197</v>
      </c>
      <c r="C6" s="162">
        <v>35.265</v>
      </c>
      <c r="D6" s="166">
        <v>73614.828</v>
      </c>
    </row>
    <row r="7" spans="1:4" ht="23.25">
      <c r="A7" s="66" t="s">
        <v>25</v>
      </c>
      <c r="B7" s="162">
        <v>5199</v>
      </c>
      <c r="C7" s="162">
        <v>35.17</v>
      </c>
      <c r="D7" s="166">
        <v>69372.458</v>
      </c>
    </row>
    <row r="8" spans="1:4" ht="23.25">
      <c r="A8" s="66" t="s">
        <v>26</v>
      </c>
      <c r="B8" s="162">
        <v>5207</v>
      </c>
      <c r="C8" s="162">
        <v>35.1</v>
      </c>
      <c r="D8" s="166">
        <v>81624.798</v>
      </c>
    </row>
    <row r="9" spans="1:4" ht="23.25">
      <c r="A9" s="67" t="s">
        <v>27</v>
      </c>
      <c r="B9" s="162">
        <v>5220</v>
      </c>
      <c r="C9" s="162">
        <v>35.07</v>
      </c>
      <c r="D9" s="166">
        <v>62599.161</v>
      </c>
    </row>
    <row r="10" spans="1:4" ht="23.25">
      <c r="A10" s="67" t="s">
        <v>28</v>
      </c>
      <c r="B10" s="170">
        <v>5229</v>
      </c>
      <c r="C10" s="169">
        <v>35</v>
      </c>
      <c r="D10" s="166">
        <v>55181.447</v>
      </c>
    </row>
    <row r="11" spans="1:4" ht="23.25">
      <c r="A11" s="67" t="s">
        <v>29</v>
      </c>
      <c r="B11" s="171">
        <v>5235</v>
      </c>
      <c r="C11" s="171">
        <v>35.066</v>
      </c>
      <c r="D11" s="166">
        <v>6561.026</v>
      </c>
    </row>
    <row r="12" spans="1:4" ht="23.25">
      <c r="A12" s="67" t="s">
        <v>30</v>
      </c>
      <c r="B12" s="171">
        <v>5245</v>
      </c>
      <c r="C12" s="171">
        <v>35.044</v>
      </c>
      <c r="D12" s="166">
        <v>2026.792</v>
      </c>
    </row>
    <row r="13" spans="1:4" ht="23.25">
      <c r="A13" s="67" t="s">
        <v>31</v>
      </c>
      <c r="B13" s="162">
        <v>5249</v>
      </c>
      <c r="C13" s="162">
        <v>35</v>
      </c>
      <c r="D13" s="166">
        <v>1294.059</v>
      </c>
    </row>
    <row r="14" spans="1:4" ht="23.25">
      <c r="A14" s="67" t="s">
        <v>32</v>
      </c>
      <c r="B14" s="162">
        <v>5251</v>
      </c>
      <c r="C14" s="167">
        <v>35</v>
      </c>
      <c r="D14" s="166">
        <v>1249.733</v>
      </c>
    </row>
    <row r="15" spans="1:7" ht="24" thickBot="1">
      <c r="A15" s="67" t="s">
        <v>33</v>
      </c>
      <c r="B15" s="65">
        <v>5372</v>
      </c>
      <c r="C15" s="65">
        <v>35</v>
      </c>
      <c r="D15" s="166">
        <v>697.584</v>
      </c>
      <c r="F15" s="193"/>
      <c r="G15" s="193"/>
    </row>
    <row r="16" spans="1:4" ht="24" thickBot="1">
      <c r="A16" s="259" t="s">
        <v>7</v>
      </c>
      <c r="B16" s="260"/>
      <c r="C16" s="261"/>
      <c r="D16" s="158">
        <f>SUM(D4:D15)</f>
        <v>396170.79600000003</v>
      </c>
    </row>
    <row r="17" spans="1:6" ht="23.25">
      <c r="A17" s="68"/>
      <c r="B17" s="68"/>
      <c r="C17" s="68"/>
      <c r="D17" s="68"/>
      <c r="F17" s="193"/>
    </row>
    <row r="18" spans="1:4" ht="23.25">
      <c r="A18" s="262" t="s">
        <v>94</v>
      </c>
      <c r="B18" s="262"/>
      <c r="C18" s="262"/>
      <c r="D18" s="262"/>
    </row>
    <row r="19" spans="1:4" ht="23.25">
      <c r="A19" s="263" t="s">
        <v>95</v>
      </c>
      <c r="B19" s="263"/>
      <c r="C19" s="263"/>
      <c r="D19" s="263"/>
    </row>
  </sheetData>
  <sheetProtection/>
  <mergeCells count="4">
    <mergeCell ref="A16:C16"/>
    <mergeCell ref="A18:D18"/>
    <mergeCell ref="A19:D19"/>
    <mergeCell ref="A1:C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AB672"/>
  <sheetViews>
    <sheetView rightToLeft="1" tabSelected="1" view="pageBreakPreview" zoomScale="112" zoomScaleSheetLayoutView="112" zoomScalePageLayoutView="0" workbookViewId="0" topLeftCell="A1">
      <selection activeCell="M18" sqref="M17:M18"/>
    </sheetView>
  </sheetViews>
  <sheetFormatPr defaultColWidth="9.140625" defaultRowHeight="12.75"/>
  <cols>
    <col min="1" max="1" width="8.00390625" style="109" customWidth="1"/>
    <col min="2" max="2" width="7.28125" style="109" customWidth="1"/>
    <col min="3" max="3" width="17.8515625" style="112" customWidth="1"/>
    <col min="4" max="4" width="12.57421875" style="109" customWidth="1"/>
    <col min="5" max="5" width="8.28125" style="109" customWidth="1"/>
    <col min="6" max="6" width="8.7109375" style="109" customWidth="1"/>
    <col min="7" max="7" width="8.28125" style="109" customWidth="1"/>
    <col min="8" max="8" width="9.7109375" style="109" customWidth="1"/>
    <col min="9" max="9" width="6.7109375" style="109" customWidth="1"/>
    <col min="10" max="10" width="6.28125" style="109" customWidth="1"/>
    <col min="11" max="11" width="7.00390625" style="109" customWidth="1"/>
    <col min="12" max="12" width="4.8515625" style="109" customWidth="1"/>
    <col min="13" max="13" width="5.00390625" style="109" customWidth="1"/>
    <col min="14" max="14" width="6.28125" style="109" customWidth="1"/>
    <col min="15" max="15" width="4.8515625" style="109" customWidth="1"/>
    <col min="16" max="16" width="6.140625" style="109" customWidth="1"/>
    <col min="17" max="17" width="5.57421875" style="109" customWidth="1"/>
    <col min="18" max="18" width="7.8515625" style="109" customWidth="1"/>
    <col min="19" max="19" width="9.7109375" style="109" customWidth="1"/>
    <col min="20" max="20" width="7.140625" style="109" customWidth="1"/>
    <col min="21" max="21" width="17.7109375" style="114" customWidth="1"/>
    <col min="22" max="27" width="9.7109375" style="109" customWidth="1"/>
    <col min="28" max="16384" width="9.140625" style="109" customWidth="1"/>
  </cols>
  <sheetData>
    <row r="1" spans="1:27" s="93" customFormat="1" ht="40.5" customHeight="1" thickBot="1">
      <c r="A1" s="265" t="s">
        <v>97</v>
      </c>
      <c r="B1" s="265"/>
      <c r="C1" s="265"/>
      <c r="D1" s="265"/>
      <c r="E1" s="265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7"/>
      <c r="T1" s="267"/>
      <c r="U1" s="267"/>
      <c r="V1" s="267"/>
      <c r="W1" s="267"/>
      <c r="X1" s="267"/>
      <c r="Y1" s="267"/>
      <c r="Z1" s="267"/>
      <c r="AA1" s="267"/>
    </row>
    <row r="2" spans="1:27" s="93" customFormat="1" ht="21.75" customHeight="1">
      <c r="A2" s="268" t="s">
        <v>98</v>
      </c>
      <c r="B2" s="270" t="s">
        <v>99</v>
      </c>
      <c r="C2" s="271"/>
      <c r="D2" s="274" t="s">
        <v>118</v>
      </c>
      <c r="E2" s="276" t="s">
        <v>119</v>
      </c>
      <c r="F2" s="280" t="s">
        <v>116</v>
      </c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2"/>
      <c r="R2" s="278" t="s">
        <v>117</v>
      </c>
      <c r="S2" s="92"/>
      <c r="T2" s="92"/>
      <c r="U2" s="92"/>
      <c r="V2" s="92"/>
      <c r="W2" s="92"/>
      <c r="X2" s="92"/>
      <c r="Y2" s="92"/>
      <c r="Z2" s="92"/>
      <c r="AA2" s="92"/>
    </row>
    <row r="3" spans="1:28" s="101" customFormat="1" ht="21.75" customHeight="1" thickBot="1">
      <c r="A3" s="269"/>
      <c r="B3" s="272"/>
      <c r="C3" s="273"/>
      <c r="D3" s="275"/>
      <c r="E3" s="277"/>
      <c r="F3" s="95" t="s">
        <v>22</v>
      </c>
      <c r="G3" s="94" t="s">
        <v>23</v>
      </c>
      <c r="H3" s="94" t="s">
        <v>24</v>
      </c>
      <c r="I3" s="94" t="s">
        <v>100</v>
      </c>
      <c r="J3" s="94" t="s">
        <v>26</v>
      </c>
      <c r="K3" s="94" t="s">
        <v>27</v>
      </c>
      <c r="L3" s="94" t="s">
        <v>28</v>
      </c>
      <c r="M3" s="94" t="s">
        <v>29</v>
      </c>
      <c r="N3" s="94" t="s">
        <v>30</v>
      </c>
      <c r="O3" s="96" t="s">
        <v>31</v>
      </c>
      <c r="P3" s="96" t="s">
        <v>101</v>
      </c>
      <c r="Q3" s="97" t="s">
        <v>33</v>
      </c>
      <c r="R3" s="279"/>
      <c r="S3" s="98"/>
      <c r="T3" s="290"/>
      <c r="U3" s="290"/>
      <c r="V3" s="99"/>
      <c r="W3" s="99"/>
      <c r="X3" s="99"/>
      <c r="Y3" s="99"/>
      <c r="Z3" s="99"/>
      <c r="AA3" s="99"/>
      <c r="AB3" s="100"/>
    </row>
    <row r="4" spans="1:28" ht="33" customHeight="1" thickBot="1">
      <c r="A4" s="283" t="s">
        <v>109</v>
      </c>
      <c r="B4" s="284" t="s">
        <v>102</v>
      </c>
      <c r="C4" s="284"/>
      <c r="D4" s="102">
        <v>52274</v>
      </c>
      <c r="E4" s="102">
        <v>0</v>
      </c>
      <c r="F4" s="103">
        <v>0</v>
      </c>
      <c r="G4" s="104">
        <v>0</v>
      </c>
      <c r="H4" s="104">
        <v>0</v>
      </c>
      <c r="I4" s="104">
        <v>0</v>
      </c>
      <c r="J4" s="104">
        <v>0</v>
      </c>
      <c r="K4" s="104">
        <v>0</v>
      </c>
      <c r="L4" s="104">
        <v>0</v>
      </c>
      <c r="M4" s="104">
        <v>0</v>
      </c>
      <c r="N4" s="104">
        <v>0</v>
      </c>
      <c r="O4" s="104">
        <v>0</v>
      </c>
      <c r="P4" s="104">
        <v>0</v>
      </c>
      <c r="Q4" s="104">
        <v>0</v>
      </c>
      <c r="R4" s="105"/>
      <c r="S4" s="285"/>
      <c r="T4" s="287"/>
      <c r="U4" s="107"/>
      <c r="V4" s="106"/>
      <c r="W4" s="106"/>
      <c r="X4" s="106"/>
      <c r="Y4" s="106"/>
      <c r="Z4" s="106"/>
      <c r="AA4" s="106"/>
      <c r="AB4" s="108"/>
    </row>
    <row r="5" spans="1:28" ht="33" customHeight="1" thickBot="1">
      <c r="A5" s="283"/>
      <c r="B5" s="286" t="s">
        <v>103</v>
      </c>
      <c r="C5" s="286"/>
      <c r="D5" s="103">
        <v>24463</v>
      </c>
      <c r="E5" s="103">
        <v>1915</v>
      </c>
      <c r="F5" s="103">
        <v>0</v>
      </c>
      <c r="G5" s="104">
        <v>0</v>
      </c>
      <c r="H5" s="110">
        <v>980</v>
      </c>
      <c r="I5" s="110">
        <v>60</v>
      </c>
      <c r="J5" s="104">
        <v>0</v>
      </c>
      <c r="K5" s="110">
        <v>0</v>
      </c>
      <c r="L5" s="110">
        <v>0</v>
      </c>
      <c r="M5" s="104">
        <v>0</v>
      </c>
      <c r="N5" s="104">
        <v>0</v>
      </c>
      <c r="O5" s="110">
        <v>220</v>
      </c>
      <c r="P5" s="104">
        <v>0</v>
      </c>
      <c r="Q5" s="104">
        <v>0</v>
      </c>
      <c r="R5" s="110">
        <f aca="true" t="shared" si="0" ref="R5:R10">SUM(F5:Q5)</f>
        <v>1260</v>
      </c>
      <c r="S5" s="285"/>
      <c r="T5" s="287"/>
      <c r="U5" s="107"/>
      <c r="V5" s="106"/>
      <c r="W5" s="106"/>
      <c r="X5" s="106"/>
      <c r="Y5" s="106"/>
      <c r="Z5" s="106"/>
      <c r="AA5" s="106"/>
      <c r="AB5" s="108"/>
    </row>
    <row r="6" spans="1:28" ht="33" customHeight="1" thickBot="1">
      <c r="A6" s="283"/>
      <c r="B6" s="286" t="s">
        <v>104</v>
      </c>
      <c r="C6" s="286"/>
      <c r="D6" s="103">
        <v>7979</v>
      </c>
      <c r="E6" s="103">
        <v>13093</v>
      </c>
      <c r="F6" s="103">
        <v>0</v>
      </c>
      <c r="G6" s="104">
        <v>0</v>
      </c>
      <c r="H6" s="110">
        <v>980</v>
      </c>
      <c r="I6" s="110">
        <v>0</v>
      </c>
      <c r="J6" s="104">
        <v>0</v>
      </c>
      <c r="K6" s="110">
        <v>96</v>
      </c>
      <c r="L6" s="110">
        <v>64</v>
      </c>
      <c r="M6" s="104">
        <v>0</v>
      </c>
      <c r="N6" s="104">
        <v>0</v>
      </c>
      <c r="O6" s="110">
        <v>0</v>
      </c>
      <c r="P6" s="104">
        <v>0</v>
      </c>
      <c r="Q6" s="104">
        <v>0</v>
      </c>
      <c r="R6" s="110">
        <f t="shared" si="0"/>
        <v>1140</v>
      </c>
      <c r="S6" s="285"/>
      <c r="T6" s="287"/>
      <c r="U6" s="107"/>
      <c r="V6" s="106"/>
      <c r="W6" s="106"/>
      <c r="X6" s="106"/>
      <c r="Y6" s="106"/>
      <c r="Z6" s="106"/>
      <c r="AA6" s="106"/>
      <c r="AB6" s="108"/>
    </row>
    <row r="7" spans="1:28" ht="33" customHeight="1" thickBot="1">
      <c r="A7" s="283"/>
      <c r="B7" s="286" t="s">
        <v>105</v>
      </c>
      <c r="C7" s="286"/>
      <c r="D7" s="103">
        <v>51.89999999999999</v>
      </c>
      <c r="E7" s="103">
        <v>2</v>
      </c>
      <c r="F7" s="103">
        <v>0</v>
      </c>
      <c r="G7" s="104">
        <v>0</v>
      </c>
      <c r="H7" s="110">
        <v>1.5</v>
      </c>
      <c r="I7" s="110">
        <v>0.1</v>
      </c>
      <c r="J7" s="104">
        <v>0</v>
      </c>
      <c r="K7" s="110">
        <v>0</v>
      </c>
      <c r="L7" s="110">
        <v>0.1</v>
      </c>
      <c r="M7" s="104">
        <v>2</v>
      </c>
      <c r="N7" s="104">
        <v>0</v>
      </c>
      <c r="O7" s="110">
        <v>3</v>
      </c>
      <c r="P7" s="104">
        <v>0</v>
      </c>
      <c r="Q7" s="104">
        <v>0</v>
      </c>
      <c r="R7" s="110">
        <f t="shared" si="0"/>
        <v>6.7</v>
      </c>
      <c r="S7" s="285"/>
      <c r="T7" s="287"/>
      <c r="U7" s="107"/>
      <c r="V7" s="106"/>
      <c r="W7" s="106"/>
      <c r="X7" s="106"/>
      <c r="Y7" s="106"/>
      <c r="Z7" s="106"/>
      <c r="AA7" s="106"/>
      <c r="AB7" s="108"/>
    </row>
    <row r="8" spans="1:28" ht="33" customHeight="1" thickBot="1">
      <c r="A8" s="283"/>
      <c r="B8" s="286" t="s">
        <v>106</v>
      </c>
      <c r="C8" s="286"/>
      <c r="D8" s="103">
        <v>56.625</v>
      </c>
      <c r="E8" s="103">
        <v>25.7</v>
      </c>
      <c r="F8" s="103">
        <v>0</v>
      </c>
      <c r="G8" s="104">
        <v>0</v>
      </c>
      <c r="H8" s="110">
        <v>4.5</v>
      </c>
      <c r="I8" s="110">
        <v>0.5</v>
      </c>
      <c r="J8" s="104">
        <v>0</v>
      </c>
      <c r="K8" s="110">
        <v>0.5</v>
      </c>
      <c r="L8" s="110">
        <v>1</v>
      </c>
      <c r="M8" s="104">
        <v>2.5</v>
      </c>
      <c r="N8" s="104">
        <v>0</v>
      </c>
      <c r="O8" s="110">
        <v>5</v>
      </c>
      <c r="P8" s="104">
        <v>0</v>
      </c>
      <c r="Q8" s="104">
        <v>0</v>
      </c>
      <c r="R8" s="110">
        <f t="shared" si="0"/>
        <v>14</v>
      </c>
      <c r="S8" s="285"/>
      <c r="T8" s="287"/>
      <c r="U8" s="107"/>
      <c r="V8" s="106"/>
      <c r="W8" s="106"/>
      <c r="X8" s="106"/>
      <c r="Y8" s="106"/>
      <c r="Z8" s="106"/>
      <c r="AA8" s="106"/>
      <c r="AB8" s="108"/>
    </row>
    <row r="9" spans="1:28" ht="33" customHeight="1" thickBot="1">
      <c r="A9" s="283"/>
      <c r="B9" s="286" t="s">
        <v>107</v>
      </c>
      <c r="C9" s="286"/>
      <c r="D9" s="103">
        <v>226</v>
      </c>
      <c r="E9" s="103">
        <v>46</v>
      </c>
      <c r="F9" s="103">
        <v>0</v>
      </c>
      <c r="G9" s="104">
        <v>0</v>
      </c>
      <c r="H9" s="110">
        <v>6</v>
      </c>
      <c r="I9" s="110">
        <v>1</v>
      </c>
      <c r="J9" s="104">
        <v>0</v>
      </c>
      <c r="K9" s="110">
        <v>0</v>
      </c>
      <c r="L9" s="110">
        <v>1</v>
      </c>
      <c r="M9" s="104">
        <v>5</v>
      </c>
      <c r="N9" s="104">
        <v>0</v>
      </c>
      <c r="O9" s="110">
        <v>10</v>
      </c>
      <c r="P9" s="104">
        <v>0</v>
      </c>
      <c r="Q9" s="104">
        <v>0</v>
      </c>
      <c r="R9" s="110">
        <f t="shared" si="0"/>
        <v>23</v>
      </c>
      <c r="S9" s="285"/>
      <c r="T9" s="287"/>
      <c r="U9" s="107"/>
      <c r="V9" s="106"/>
      <c r="W9" s="106"/>
      <c r="X9" s="106"/>
      <c r="Y9" s="106"/>
      <c r="Z9" s="106"/>
      <c r="AA9" s="106"/>
      <c r="AB9" s="108"/>
    </row>
    <row r="10" spans="1:28" ht="33" customHeight="1" thickBot="1">
      <c r="A10" s="283"/>
      <c r="B10" s="288" t="s">
        <v>108</v>
      </c>
      <c r="C10" s="289"/>
      <c r="D10" s="111">
        <v>57.81</v>
      </c>
      <c r="E10" s="111">
        <v>12.73</v>
      </c>
      <c r="F10" s="103">
        <v>0</v>
      </c>
      <c r="G10" s="104">
        <v>0</v>
      </c>
      <c r="H10" s="111">
        <v>1.8</v>
      </c>
      <c r="I10" s="111">
        <v>0.315</v>
      </c>
      <c r="J10" s="104">
        <v>0</v>
      </c>
      <c r="K10" s="103">
        <v>0</v>
      </c>
      <c r="L10" s="159">
        <v>0.25</v>
      </c>
      <c r="M10" s="104">
        <v>1.315</v>
      </c>
      <c r="N10" s="104">
        <v>0</v>
      </c>
      <c r="O10" s="111">
        <v>2.92</v>
      </c>
      <c r="P10" s="104">
        <v>0</v>
      </c>
      <c r="Q10" s="104">
        <v>0</v>
      </c>
      <c r="R10" s="115">
        <f t="shared" si="0"/>
        <v>6.6</v>
      </c>
      <c r="S10" s="285"/>
      <c r="T10" s="106"/>
      <c r="U10" s="107"/>
      <c r="V10" s="106"/>
      <c r="W10" s="106"/>
      <c r="X10" s="106"/>
      <c r="Y10" s="106"/>
      <c r="Z10" s="106"/>
      <c r="AA10" s="106"/>
      <c r="AB10" s="108"/>
    </row>
    <row r="11" spans="20:24" ht="12.75">
      <c r="T11" s="113"/>
      <c r="U11" s="113"/>
      <c r="V11" s="113"/>
      <c r="W11" s="113"/>
      <c r="X11" s="113"/>
    </row>
    <row r="12" spans="20:24" ht="12.75">
      <c r="T12" s="113"/>
      <c r="U12" s="113"/>
      <c r="V12" s="113"/>
      <c r="W12" s="113"/>
      <c r="X12" s="113"/>
    </row>
    <row r="13" spans="20:24" ht="12.75">
      <c r="T13" s="113"/>
      <c r="U13" s="113"/>
      <c r="V13" s="113"/>
      <c r="W13" s="113"/>
      <c r="X13" s="113"/>
    </row>
    <row r="14" spans="20:24" ht="12.75">
      <c r="T14" s="113"/>
      <c r="U14" s="113"/>
      <c r="V14" s="113"/>
      <c r="W14" s="113"/>
      <c r="X14" s="113"/>
    </row>
    <row r="15" spans="20:24" ht="12.75">
      <c r="T15" s="113"/>
      <c r="U15" s="113"/>
      <c r="V15" s="113"/>
      <c r="W15" s="113"/>
      <c r="X15" s="113"/>
    </row>
    <row r="16" spans="20:24" ht="12.75">
      <c r="T16" s="113"/>
      <c r="U16" s="113"/>
      <c r="V16" s="113"/>
      <c r="W16" s="113"/>
      <c r="X16" s="113"/>
    </row>
    <row r="17" spans="20:24" ht="12.75">
      <c r="T17" s="113"/>
      <c r="U17" s="113"/>
      <c r="V17" s="113"/>
      <c r="W17" s="113"/>
      <c r="X17" s="113"/>
    </row>
    <row r="18" spans="20:24" ht="12.75">
      <c r="T18" s="113"/>
      <c r="U18" s="113"/>
      <c r="V18" s="113"/>
      <c r="W18" s="113"/>
      <c r="X18" s="113"/>
    </row>
    <row r="19" spans="20:24" ht="12.75">
      <c r="T19" s="113"/>
      <c r="U19" s="113"/>
      <c r="V19" s="113"/>
      <c r="W19" s="113"/>
      <c r="X19" s="113"/>
    </row>
    <row r="20" spans="20:24" ht="12.75">
      <c r="T20" s="113"/>
      <c r="U20" s="113"/>
      <c r="V20" s="113"/>
      <c r="W20" s="113"/>
      <c r="X20" s="113"/>
    </row>
    <row r="21" spans="20:24" ht="12.75">
      <c r="T21" s="113"/>
      <c r="U21" s="113"/>
      <c r="V21" s="113"/>
      <c r="W21" s="113"/>
      <c r="X21" s="113"/>
    </row>
    <row r="22" spans="20:24" ht="12.75">
      <c r="T22" s="113"/>
      <c r="U22" s="113"/>
      <c r="V22" s="113"/>
      <c r="W22" s="113"/>
      <c r="X22" s="113"/>
    </row>
    <row r="23" spans="20:24" ht="12.75">
      <c r="T23" s="113"/>
      <c r="U23" s="113"/>
      <c r="V23" s="113"/>
      <c r="W23" s="113"/>
      <c r="X23" s="113"/>
    </row>
    <row r="24" spans="20:24" ht="12.75">
      <c r="T24" s="113"/>
      <c r="U24" s="113"/>
      <c r="V24" s="113"/>
      <c r="W24" s="113"/>
      <c r="X24" s="113"/>
    </row>
    <row r="25" spans="20:24" ht="12.75">
      <c r="T25" s="113"/>
      <c r="U25" s="113"/>
      <c r="V25" s="113"/>
      <c r="W25" s="113"/>
      <c r="X25" s="113"/>
    </row>
    <row r="26" spans="20:24" ht="12.75">
      <c r="T26" s="113"/>
      <c r="U26" s="113"/>
      <c r="V26" s="113"/>
      <c r="W26" s="113"/>
      <c r="X26" s="113"/>
    </row>
    <row r="27" spans="20:24" ht="12.75">
      <c r="T27" s="113"/>
      <c r="U27" s="113"/>
      <c r="V27" s="113"/>
      <c r="W27" s="113"/>
      <c r="X27" s="113"/>
    </row>
    <row r="28" spans="20:24" ht="12.75">
      <c r="T28" s="113"/>
      <c r="U28" s="113"/>
      <c r="V28" s="113"/>
      <c r="W28" s="113"/>
      <c r="X28" s="113"/>
    </row>
    <row r="29" spans="20:24" ht="12.75">
      <c r="T29" s="113"/>
      <c r="U29" s="113"/>
      <c r="V29" s="113"/>
      <c r="W29" s="113"/>
      <c r="X29" s="113"/>
    </row>
    <row r="30" spans="20:24" ht="12.75">
      <c r="T30" s="113"/>
      <c r="U30" s="113"/>
      <c r="V30" s="113"/>
      <c r="W30" s="113"/>
      <c r="X30" s="113"/>
    </row>
    <row r="31" spans="20:24" ht="12.75">
      <c r="T31" s="113"/>
      <c r="U31" s="113"/>
      <c r="V31" s="113"/>
      <c r="W31" s="113"/>
      <c r="X31" s="113"/>
    </row>
    <row r="32" spans="20:24" ht="12.75">
      <c r="T32" s="113"/>
      <c r="U32" s="113"/>
      <c r="V32" s="113"/>
      <c r="W32" s="113"/>
      <c r="X32" s="113"/>
    </row>
    <row r="33" spans="20:24" ht="12.75">
      <c r="T33" s="113"/>
      <c r="U33" s="113"/>
      <c r="V33" s="113"/>
      <c r="W33" s="113"/>
      <c r="X33" s="113"/>
    </row>
    <row r="34" spans="20:24" ht="12.75">
      <c r="T34" s="113"/>
      <c r="U34" s="113"/>
      <c r="V34" s="113"/>
      <c r="W34" s="113"/>
      <c r="X34" s="113"/>
    </row>
    <row r="35" spans="20:24" ht="12.75">
      <c r="T35" s="113"/>
      <c r="U35" s="113"/>
      <c r="V35" s="113"/>
      <c r="W35" s="113"/>
      <c r="X35" s="113"/>
    </row>
    <row r="36" spans="20:24" ht="12.75">
      <c r="T36" s="113"/>
      <c r="U36" s="113"/>
      <c r="V36" s="113"/>
      <c r="W36" s="113"/>
      <c r="X36" s="113"/>
    </row>
    <row r="37" spans="20:24" ht="12.75">
      <c r="T37" s="113"/>
      <c r="U37" s="113"/>
      <c r="V37" s="113"/>
      <c r="W37" s="113"/>
      <c r="X37" s="113"/>
    </row>
    <row r="38" spans="20:24" ht="12.75">
      <c r="T38" s="113"/>
      <c r="U38" s="113"/>
      <c r="V38" s="113"/>
      <c r="W38" s="113"/>
      <c r="X38" s="113"/>
    </row>
    <row r="39" spans="20:24" ht="12.75">
      <c r="T39" s="113"/>
      <c r="U39" s="113"/>
      <c r="V39" s="113"/>
      <c r="W39" s="113"/>
      <c r="X39" s="113"/>
    </row>
    <row r="40" spans="20:24" ht="12.75">
      <c r="T40" s="113"/>
      <c r="U40" s="113"/>
      <c r="V40" s="113"/>
      <c r="W40" s="113"/>
      <c r="X40" s="113"/>
    </row>
    <row r="41" spans="20:24" ht="12.75">
      <c r="T41" s="113"/>
      <c r="U41" s="113"/>
      <c r="V41" s="113"/>
      <c r="W41" s="113"/>
      <c r="X41" s="113"/>
    </row>
    <row r="42" spans="20:24" ht="12.75">
      <c r="T42" s="113"/>
      <c r="U42" s="113"/>
      <c r="V42" s="113"/>
      <c r="W42" s="113"/>
      <c r="X42" s="113"/>
    </row>
    <row r="43" spans="20:24" ht="12.75">
      <c r="T43" s="113"/>
      <c r="U43" s="113"/>
      <c r="V43" s="113"/>
      <c r="W43" s="113"/>
      <c r="X43" s="113"/>
    </row>
    <row r="44" spans="20:24" ht="12.75">
      <c r="T44" s="113"/>
      <c r="U44" s="113"/>
      <c r="V44" s="113"/>
      <c r="W44" s="113"/>
      <c r="X44" s="113"/>
    </row>
    <row r="45" spans="20:24" ht="12.75">
      <c r="T45" s="113"/>
      <c r="U45" s="113"/>
      <c r="V45" s="113"/>
      <c r="W45" s="113"/>
      <c r="X45" s="113"/>
    </row>
    <row r="46" spans="20:24" ht="12.75">
      <c r="T46" s="113"/>
      <c r="U46" s="113"/>
      <c r="V46" s="113"/>
      <c r="W46" s="113"/>
      <c r="X46" s="113"/>
    </row>
    <row r="47" spans="20:24" ht="12.75">
      <c r="T47" s="113"/>
      <c r="U47" s="113"/>
      <c r="V47" s="113"/>
      <c r="W47" s="113"/>
      <c r="X47" s="113"/>
    </row>
    <row r="48" spans="20:24" ht="12.75">
      <c r="T48" s="113"/>
      <c r="U48" s="113"/>
      <c r="V48" s="113"/>
      <c r="W48" s="113"/>
      <c r="X48" s="113"/>
    </row>
    <row r="49" spans="20:24" ht="12.75">
      <c r="T49" s="113"/>
      <c r="U49" s="113"/>
      <c r="V49" s="113"/>
      <c r="W49" s="113"/>
      <c r="X49" s="113"/>
    </row>
    <row r="50" spans="20:24" ht="12.75">
      <c r="T50" s="113"/>
      <c r="U50" s="113"/>
      <c r="V50" s="113"/>
      <c r="W50" s="113"/>
      <c r="X50" s="113"/>
    </row>
    <row r="51" spans="20:24" ht="12.75">
      <c r="T51" s="113"/>
      <c r="U51" s="113"/>
      <c r="V51" s="113"/>
      <c r="W51" s="113"/>
      <c r="X51" s="113"/>
    </row>
    <row r="52" spans="20:24" ht="12.75">
      <c r="T52" s="113"/>
      <c r="U52" s="113"/>
      <c r="V52" s="113"/>
      <c r="W52" s="113"/>
      <c r="X52" s="113"/>
    </row>
    <row r="53" spans="20:24" ht="12.75">
      <c r="T53" s="113"/>
      <c r="U53" s="113"/>
      <c r="V53" s="113"/>
      <c r="W53" s="113"/>
      <c r="X53" s="113"/>
    </row>
    <row r="54" spans="20:24" ht="12.75">
      <c r="T54" s="113"/>
      <c r="U54" s="113"/>
      <c r="V54" s="113"/>
      <c r="W54" s="113"/>
      <c r="X54" s="113"/>
    </row>
    <row r="55" spans="20:24" ht="12.75">
      <c r="T55" s="113"/>
      <c r="U55" s="113"/>
      <c r="V55" s="113"/>
      <c r="W55" s="113"/>
      <c r="X55" s="113"/>
    </row>
    <row r="56" spans="20:24" ht="12.75">
      <c r="T56" s="113"/>
      <c r="U56" s="113"/>
      <c r="V56" s="113"/>
      <c r="W56" s="113"/>
      <c r="X56" s="113"/>
    </row>
    <row r="57" spans="20:24" ht="12.75">
      <c r="T57" s="113"/>
      <c r="U57" s="113"/>
      <c r="V57" s="113"/>
      <c r="W57" s="113"/>
      <c r="X57" s="113"/>
    </row>
    <row r="58" spans="20:24" ht="12.75">
      <c r="T58" s="113"/>
      <c r="U58" s="113"/>
      <c r="V58" s="113"/>
      <c r="W58" s="113"/>
      <c r="X58" s="113"/>
    </row>
    <row r="59" spans="20:24" ht="12.75">
      <c r="T59" s="113"/>
      <c r="U59" s="113"/>
      <c r="V59" s="113"/>
      <c r="W59" s="113"/>
      <c r="X59" s="113"/>
    </row>
    <row r="60" spans="20:24" ht="12.75">
      <c r="T60" s="113"/>
      <c r="U60" s="113"/>
      <c r="V60" s="113"/>
      <c r="W60" s="113"/>
      <c r="X60" s="113"/>
    </row>
    <row r="61" spans="20:24" ht="12.75">
      <c r="T61" s="113"/>
      <c r="U61" s="113"/>
      <c r="V61" s="113"/>
      <c r="W61" s="113"/>
      <c r="X61" s="113"/>
    </row>
    <row r="62" spans="20:24" ht="12.75">
      <c r="T62" s="113"/>
      <c r="U62" s="113"/>
      <c r="V62" s="113"/>
      <c r="W62" s="113"/>
      <c r="X62" s="113"/>
    </row>
    <row r="63" spans="20:24" ht="12.75">
      <c r="T63" s="113"/>
      <c r="U63" s="113"/>
      <c r="V63" s="113"/>
      <c r="W63" s="113"/>
      <c r="X63" s="113"/>
    </row>
    <row r="64" spans="20:24" ht="12.75">
      <c r="T64" s="113"/>
      <c r="U64" s="113"/>
      <c r="V64" s="113"/>
      <c r="W64" s="113"/>
      <c r="X64" s="113"/>
    </row>
    <row r="65" spans="20:24" ht="12.75">
      <c r="T65" s="113"/>
      <c r="U65" s="113"/>
      <c r="V65" s="113"/>
      <c r="W65" s="113"/>
      <c r="X65" s="113"/>
    </row>
    <row r="66" spans="20:24" ht="12.75">
      <c r="T66" s="113"/>
      <c r="U66" s="113"/>
      <c r="V66" s="113"/>
      <c r="W66" s="113"/>
      <c r="X66" s="113"/>
    </row>
    <row r="67" spans="20:24" ht="12.75">
      <c r="T67" s="113"/>
      <c r="U67" s="113"/>
      <c r="V67" s="113"/>
      <c r="W67" s="113"/>
      <c r="X67" s="113"/>
    </row>
    <row r="68" spans="20:24" ht="12.75">
      <c r="T68" s="113"/>
      <c r="U68" s="113"/>
      <c r="V68" s="113"/>
      <c r="W68" s="113"/>
      <c r="X68" s="113"/>
    </row>
    <row r="69" spans="20:24" ht="12.75">
      <c r="T69" s="113"/>
      <c r="U69" s="113"/>
      <c r="V69" s="113"/>
      <c r="W69" s="113"/>
      <c r="X69" s="113"/>
    </row>
    <row r="70" spans="20:24" ht="12.75">
      <c r="T70" s="113"/>
      <c r="U70" s="113"/>
      <c r="V70" s="113"/>
      <c r="W70" s="113"/>
      <c r="X70" s="113"/>
    </row>
    <row r="71" spans="20:24" ht="12.75">
      <c r="T71" s="113"/>
      <c r="U71" s="113"/>
      <c r="V71" s="113"/>
      <c r="W71" s="113"/>
      <c r="X71" s="113"/>
    </row>
    <row r="72" spans="20:24" ht="12.75">
      <c r="T72" s="113"/>
      <c r="U72" s="113"/>
      <c r="V72" s="113"/>
      <c r="W72" s="113"/>
      <c r="X72" s="113"/>
    </row>
    <row r="73" spans="20:24" ht="12.75">
      <c r="T73" s="113"/>
      <c r="U73" s="113"/>
      <c r="V73" s="113"/>
      <c r="W73" s="113"/>
      <c r="X73" s="113"/>
    </row>
    <row r="74" spans="20:24" ht="12.75">
      <c r="T74" s="113"/>
      <c r="U74" s="113"/>
      <c r="V74" s="113"/>
      <c r="W74" s="113"/>
      <c r="X74" s="113"/>
    </row>
    <row r="75" spans="20:24" ht="12.75">
      <c r="T75" s="113"/>
      <c r="U75" s="113"/>
      <c r="V75" s="113"/>
      <c r="W75" s="113"/>
      <c r="X75" s="113"/>
    </row>
    <row r="76" spans="20:24" ht="12.75">
      <c r="T76" s="113"/>
      <c r="U76" s="113"/>
      <c r="V76" s="113"/>
      <c r="W76" s="113"/>
      <c r="X76" s="113"/>
    </row>
    <row r="77" spans="20:24" ht="12.75">
      <c r="T77" s="113"/>
      <c r="U77" s="113"/>
      <c r="V77" s="113"/>
      <c r="W77" s="113"/>
      <c r="X77" s="113"/>
    </row>
    <row r="78" spans="20:24" ht="12.75">
      <c r="T78" s="113"/>
      <c r="U78" s="113"/>
      <c r="V78" s="113"/>
      <c r="W78" s="113"/>
      <c r="X78" s="113"/>
    </row>
    <row r="79" spans="20:24" ht="12.75">
      <c r="T79" s="113"/>
      <c r="U79" s="113"/>
      <c r="V79" s="113"/>
      <c r="W79" s="113"/>
      <c r="X79" s="113"/>
    </row>
    <row r="80" spans="20:24" ht="12.75">
      <c r="T80" s="113"/>
      <c r="U80" s="113"/>
      <c r="V80" s="113"/>
      <c r="W80" s="113"/>
      <c r="X80" s="113"/>
    </row>
    <row r="81" spans="20:24" ht="12.75">
      <c r="T81" s="113"/>
      <c r="U81" s="113"/>
      <c r="V81" s="113"/>
      <c r="W81" s="113"/>
      <c r="X81" s="113"/>
    </row>
    <row r="82" spans="20:24" ht="12.75">
      <c r="T82" s="113"/>
      <c r="U82" s="113"/>
      <c r="V82" s="113"/>
      <c r="W82" s="113"/>
      <c r="X82" s="113"/>
    </row>
    <row r="83" spans="20:24" ht="12.75">
      <c r="T83" s="113"/>
      <c r="U83" s="113"/>
      <c r="V83" s="113"/>
      <c r="W83" s="113"/>
      <c r="X83" s="113"/>
    </row>
    <row r="84" spans="20:24" ht="12.75">
      <c r="T84" s="113"/>
      <c r="U84" s="113"/>
      <c r="V84" s="113"/>
      <c r="W84" s="113"/>
      <c r="X84" s="113"/>
    </row>
    <row r="85" spans="20:24" ht="12.75">
      <c r="T85" s="113"/>
      <c r="U85" s="113"/>
      <c r="V85" s="113"/>
      <c r="W85" s="113"/>
      <c r="X85" s="113"/>
    </row>
    <row r="86" spans="20:24" ht="12.75">
      <c r="T86" s="113"/>
      <c r="U86" s="113"/>
      <c r="V86" s="113"/>
      <c r="W86" s="113"/>
      <c r="X86" s="113"/>
    </row>
    <row r="87" spans="20:24" ht="12.75">
      <c r="T87" s="113"/>
      <c r="U87" s="113"/>
      <c r="V87" s="113"/>
      <c r="W87" s="113"/>
      <c r="X87" s="113"/>
    </row>
    <row r="88" spans="20:24" ht="12.75">
      <c r="T88" s="113"/>
      <c r="U88" s="113"/>
      <c r="V88" s="113"/>
      <c r="W88" s="113"/>
      <c r="X88" s="113"/>
    </row>
    <row r="89" spans="20:24" ht="12.75">
      <c r="T89" s="113"/>
      <c r="U89" s="113"/>
      <c r="V89" s="113"/>
      <c r="W89" s="113"/>
      <c r="X89" s="113"/>
    </row>
    <row r="90" spans="20:24" ht="12.75">
      <c r="T90" s="113"/>
      <c r="U90" s="113"/>
      <c r="V90" s="113"/>
      <c r="W90" s="113"/>
      <c r="X90" s="113"/>
    </row>
    <row r="91" spans="20:24" ht="12.75">
      <c r="T91" s="113"/>
      <c r="U91" s="113"/>
      <c r="V91" s="113"/>
      <c r="W91" s="113"/>
      <c r="X91" s="113"/>
    </row>
    <row r="92" spans="20:24" ht="12.75">
      <c r="T92" s="113"/>
      <c r="U92" s="113"/>
      <c r="V92" s="113"/>
      <c r="W92" s="113"/>
      <c r="X92" s="113"/>
    </row>
    <row r="93" spans="20:24" ht="12.75">
      <c r="T93" s="113"/>
      <c r="U93" s="113"/>
      <c r="V93" s="113"/>
      <c r="W93" s="113"/>
      <c r="X93" s="113"/>
    </row>
    <row r="94" spans="20:24" ht="12.75">
      <c r="T94" s="113"/>
      <c r="U94" s="113"/>
      <c r="V94" s="113"/>
      <c r="W94" s="113"/>
      <c r="X94" s="113"/>
    </row>
    <row r="95" spans="20:24" ht="12.75">
      <c r="T95" s="113"/>
      <c r="U95" s="113"/>
      <c r="V95" s="113"/>
      <c r="W95" s="113"/>
      <c r="X95" s="113"/>
    </row>
    <row r="96" spans="20:24" ht="12.75">
      <c r="T96" s="113"/>
      <c r="U96" s="113"/>
      <c r="V96" s="113"/>
      <c r="W96" s="113"/>
      <c r="X96" s="113"/>
    </row>
    <row r="97" spans="20:24" ht="12.75">
      <c r="T97" s="113"/>
      <c r="U97" s="113"/>
      <c r="V97" s="113"/>
      <c r="W97" s="113"/>
      <c r="X97" s="113"/>
    </row>
    <row r="98" spans="20:24" ht="12.75">
      <c r="T98" s="113"/>
      <c r="U98" s="113"/>
      <c r="V98" s="113"/>
      <c r="W98" s="113"/>
      <c r="X98" s="113"/>
    </row>
    <row r="99" spans="20:24" ht="12.75">
      <c r="T99" s="113"/>
      <c r="U99" s="113"/>
      <c r="V99" s="113"/>
      <c r="W99" s="113"/>
      <c r="X99" s="113"/>
    </row>
    <row r="100" spans="20:24" ht="12.75">
      <c r="T100" s="113"/>
      <c r="U100" s="113"/>
      <c r="V100" s="113"/>
      <c r="W100" s="113"/>
      <c r="X100" s="113"/>
    </row>
    <row r="101" spans="20:24" ht="12.75">
      <c r="T101" s="113"/>
      <c r="U101" s="113"/>
      <c r="V101" s="113"/>
      <c r="W101" s="113"/>
      <c r="X101" s="113"/>
    </row>
    <row r="102" spans="20:24" ht="12.75">
      <c r="T102" s="113"/>
      <c r="U102" s="113"/>
      <c r="V102" s="113"/>
      <c r="W102" s="113"/>
      <c r="X102" s="113"/>
    </row>
    <row r="103" spans="20:24" ht="12.75">
      <c r="T103" s="113"/>
      <c r="U103" s="113"/>
      <c r="V103" s="113"/>
      <c r="W103" s="113"/>
      <c r="X103" s="113"/>
    </row>
    <row r="104" spans="20:24" ht="12.75">
      <c r="T104" s="113"/>
      <c r="U104" s="113"/>
      <c r="V104" s="113"/>
      <c r="W104" s="113"/>
      <c r="X104" s="113"/>
    </row>
    <row r="105" spans="20:24" ht="12.75">
      <c r="T105" s="113"/>
      <c r="U105" s="113"/>
      <c r="V105" s="113"/>
      <c r="W105" s="113"/>
      <c r="X105" s="113"/>
    </row>
    <row r="106" spans="20:24" ht="12.75">
      <c r="T106" s="113"/>
      <c r="U106" s="113"/>
      <c r="V106" s="113"/>
      <c r="W106" s="113"/>
      <c r="X106" s="113"/>
    </row>
    <row r="107" spans="20:24" ht="12.75">
      <c r="T107" s="113"/>
      <c r="U107" s="113"/>
      <c r="V107" s="113"/>
      <c r="W107" s="113"/>
      <c r="X107" s="113"/>
    </row>
    <row r="108" spans="20:24" ht="12.75">
      <c r="T108" s="113"/>
      <c r="U108" s="113"/>
      <c r="V108" s="113"/>
      <c r="W108" s="113"/>
      <c r="X108" s="113"/>
    </row>
    <row r="109" spans="20:24" ht="12.75">
      <c r="T109" s="113"/>
      <c r="U109" s="113"/>
      <c r="V109" s="113"/>
      <c r="W109" s="113"/>
      <c r="X109" s="113"/>
    </row>
    <row r="110" spans="20:24" ht="12.75">
      <c r="T110" s="113"/>
      <c r="U110" s="113"/>
      <c r="V110" s="113"/>
      <c r="W110" s="113"/>
      <c r="X110" s="113"/>
    </row>
    <row r="111" spans="20:24" ht="12.75">
      <c r="T111" s="113"/>
      <c r="U111" s="113"/>
      <c r="V111" s="113"/>
      <c r="W111" s="113"/>
      <c r="X111" s="113"/>
    </row>
    <row r="112" spans="20:24" ht="12.75">
      <c r="T112" s="113"/>
      <c r="U112" s="113"/>
      <c r="V112" s="113"/>
      <c r="W112" s="113"/>
      <c r="X112" s="113"/>
    </row>
    <row r="113" spans="20:24" ht="12.75">
      <c r="T113" s="113"/>
      <c r="U113" s="113"/>
      <c r="V113" s="113"/>
      <c r="W113" s="113"/>
      <c r="X113" s="113"/>
    </row>
    <row r="114" spans="20:24" ht="12.75">
      <c r="T114" s="113"/>
      <c r="U114" s="113"/>
      <c r="V114" s="113"/>
      <c r="W114" s="113"/>
      <c r="X114" s="113"/>
    </row>
    <row r="115" spans="20:24" ht="12.75">
      <c r="T115" s="113"/>
      <c r="U115" s="113"/>
      <c r="V115" s="113"/>
      <c r="W115" s="113"/>
      <c r="X115" s="113"/>
    </row>
    <row r="116" spans="20:24" ht="12.75">
      <c r="T116" s="113"/>
      <c r="U116" s="113"/>
      <c r="V116" s="113"/>
      <c r="W116" s="113"/>
      <c r="X116" s="113"/>
    </row>
    <row r="117" spans="20:24" ht="12.75">
      <c r="T117" s="113"/>
      <c r="U117" s="113"/>
      <c r="V117" s="113"/>
      <c r="W117" s="113"/>
      <c r="X117" s="113"/>
    </row>
    <row r="118" spans="20:24" ht="12.75">
      <c r="T118" s="113"/>
      <c r="U118" s="113"/>
      <c r="V118" s="113"/>
      <c r="W118" s="113"/>
      <c r="X118" s="113"/>
    </row>
    <row r="119" spans="20:24" ht="12.75">
      <c r="T119" s="113"/>
      <c r="U119" s="113"/>
      <c r="V119" s="113"/>
      <c r="W119" s="113"/>
      <c r="X119" s="113"/>
    </row>
    <row r="120" spans="20:24" ht="12.75">
      <c r="T120" s="113"/>
      <c r="U120" s="113"/>
      <c r="V120" s="113"/>
      <c r="W120" s="113"/>
      <c r="X120" s="113"/>
    </row>
    <row r="121" spans="20:24" ht="12.75">
      <c r="T121" s="113"/>
      <c r="U121" s="113"/>
      <c r="V121" s="113"/>
      <c r="W121" s="113"/>
      <c r="X121" s="113"/>
    </row>
    <row r="122" spans="20:24" ht="12.75">
      <c r="T122" s="113"/>
      <c r="U122" s="113"/>
      <c r="V122" s="113"/>
      <c r="W122" s="113"/>
      <c r="X122" s="113"/>
    </row>
    <row r="123" spans="20:24" ht="12.75">
      <c r="T123" s="113"/>
      <c r="U123" s="113"/>
      <c r="V123" s="113"/>
      <c r="W123" s="113"/>
      <c r="X123" s="113"/>
    </row>
    <row r="124" spans="20:24" ht="12.75">
      <c r="T124" s="113"/>
      <c r="U124" s="113"/>
      <c r="V124" s="113"/>
      <c r="W124" s="113"/>
      <c r="X124" s="113"/>
    </row>
    <row r="125" spans="20:24" ht="12.75">
      <c r="T125" s="113"/>
      <c r="U125" s="113"/>
      <c r="V125" s="113"/>
      <c r="W125" s="113"/>
      <c r="X125" s="113"/>
    </row>
    <row r="126" spans="20:24" ht="12.75">
      <c r="T126" s="113"/>
      <c r="U126" s="113"/>
      <c r="V126" s="113"/>
      <c r="W126" s="113"/>
      <c r="X126" s="113"/>
    </row>
    <row r="127" spans="20:24" ht="12.75">
      <c r="T127" s="113"/>
      <c r="U127" s="113"/>
      <c r="V127" s="113"/>
      <c r="W127" s="113"/>
      <c r="X127" s="113"/>
    </row>
    <row r="128" spans="20:24" ht="12.75">
      <c r="T128" s="113"/>
      <c r="U128" s="113"/>
      <c r="V128" s="113"/>
      <c r="W128" s="113"/>
      <c r="X128" s="113"/>
    </row>
    <row r="129" spans="20:24" ht="12.75">
      <c r="T129" s="113"/>
      <c r="U129" s="113"/>
      <c r="V129" s="113"/>
      <c r="W129" s="113"/>
      <c r="X129" s="113"/>
    </row>
    <row r="130" spans="20:24" ht="12.75">
      <c r="T130" s="113"/>
      <c r="U130" s="113"/>
      <c r="V130" s="113"/>
      <c r="W130" s="113"/>
      <c r="X130" s="113"/>
    </row>
    <row r="131" spans="20:24" ht="12.75">
      <c r="T131" s="113"/>
      <c r="U131" s="113"/>
      <c r="V131" s="113"/>
      <c r="W131" s="113"/>
      <c r="X131" s="113"/>
    </row>
    <row r="132" spans="20:24" ht="12.75">
      <c r="T132" s="113"/>
      <c r="U132" s="113"/>
      <c r="V132" s="113"/>
      <c r="W132" s="113"/>
      <c r="X132" s="113"/>
    </row>
    <row r="133" spans="20:24" ht="12.75">
      <c r="T133" s="113"/>
      <c r="U133" s="113"/>
      <c r="V133" s="113"/>
      <c r="W133" s="113"/>
      <c r="X133" s="113"/>
    </row>
    <row r="134" spans="20:24" ht="12.75">
      <c r="T134" s="113"/>
      <c r="U134" s="113"/>
      <c r="V134" s="113"/>
      <c r="W134" s="113"/>
      <c r="X134" s="113"/>
    </row>
    <row r="135" spans="20:24" ht="12.75">
      <c r="T135" s="113"/>
      <c r="U135" s="113"/>
      <c r="V135" s="113"/>
      <c r="W135" s="113"/>
      <c r="X135" s="113"/>
    </row>
    <row r="136" spans="20:24" ht="12.75">
      <c r="T136" s="113"/>
      <c r="U136" s="113"/>
      <c r="V136" s="113"/>
      <c r="W136" s="113"/>
      <c r="X136" s="113"/>
    </row>
    <row r="137" spans="20:24" ht="12.75">
      <c r="T137" s="113"/>
      <c r="U137" s="113"/>
      <c r="V137" s="113"/>
      <c r="W137" s="113"/>
      <c r="X137" s="113"/>
    </row>
    <row r="138" spans="20:24" ht="12.75">
      <c r="T138" s="113"/>
      <c r="U138" s="113"/>
      <c r="V138" s="113"/>
      <c r="W138" s="113"/>
      <c r="X138" s="113"/>
    </row>
    <row r="139" spans="20:24" ht="12.75">
      <c r="T139" s="113"/>
      <c r="U139" s="113"/>
      <c r="V139" s="113"/>
      <c r="W139" s="113"/>
      <c r="X139" s="113"/>
    </row>
    <row r="140" spans="20:24" ht="12.75">
      <c r="T140" s="113"/>
      <c r="U140" s="113"/>
      <c r="V140" s="113"/>
      <c r="W140" s="113"/>
      <c r="X140" s="113"/>
    </row>
    <row r="141" spans="20:24" ht="12.75">
      <c r="T141" s="113"/>
      <c r="U141" s="113"/>
      <c r="V141" s="113"/>
      <c r="W141" s="113"/>
      <c r="X141" s="113"/>
    </row>
    <row r="142" spans="20:24" ht="12.75">
      <c r="T142" s="113"/>
      <c r="U142" s="113"/>
      <c r="V142" s="113"/>
      <c r="W142" s="113"/>
      <c r="X142" s="113"/>
    </row>
    <row r="143" spans="20:24" ht="12.75">
      <c r="T143" s="113"/>
      <c r="U143" s="113"/>
      <c r="V143" s="113"/>
      <c r="W143" s="113"/>
      <c r="X143" s="113"/>
    </row>
    <row r="144" spans="20:24" ht="12.75">
      <c r="T144" s="113"/>
      <c r="U144" s="113"/>
      <c r="V144" s="113"/>
      <c r="W144" s="113"/>
      <c r="X144" s="113"/>
    </row>
    <row r="145" spans="20:24" ht="12.75">
      <c r="T145" s="113"/>
      <c r="U145" s="113"/>
      <c r="V145" s="113"/>
      <c r="W145" s="113"/>
      <c r="X145" s="113"/>
    </row>
    <row r="146" spans="20:24" ht="12.75">
      <c r="T146" s="113"/>
      <c r="U146" s="113"/>
      <c r="V146" s="113"/>
      <c r="W146" s="113"/>
      <c r="X146" s="113"/>
    </row>
    <row r="147" spans="20:24" ht="12.75">
      <c r="T147" s="113"/>
      <c r="U147" s="113"/>
      <c r="V147" s="113"/>
      <c r="W147" s="113"/>
      <c r="X147" s="113"/>
    </row>
    <row r="148" spans="20:24" ht="12.75">
      <c r="T148" s="113"/>
      <c r="U148" s="113"/>
      <c r="V148" s="113"/>
      <c r="W148" s="113"/>
      <c r="X148" s="113"/>
    </row>
    <row r="149" spans="20:24" ht="12.75">
      <c r="T149" s="113"/>
      <c r="U149" s="113"/>
      <c r="V149" s="113"/>
      <c r="W149" s="113"/>
      <c r="X149" s="113"/>
    </row>
    <row r="150" spans="20:24" ht="12.75">
      <c r="T150" s="113"/>
      <c r="U150" s="113"/>
      <c r="V150" s="113"/>
      <c r="W150" s="113"/>
      <c r="X150" s="113"/>
    </row>
    <row r="151" spans="20:24" ht="12.75">
      <c r="T151" s="113"/>
      <c r="U151" s="113"/>
      <c r="V151" s="113"/>
      <c r="W151" s="113"/>
      <c r="X151" s="113"/>
    </row>
    <row r="152" spans="20:24" ht="12.75">
      <c r="T152" s="113"/>
      <c r="U152" s="113"/>
      <c r="V152" s="113"/>
      <c r="W152" s="113"/>
      <c r="X152" s="113"/>
    </row>
    <row r="153" spans="20:24" ht="12.75">
      <c r="T153" s="113"/>
      <c r="U153" s="113"/>
      <c r="V153" s="113"/>
      <c r="W153" s="113"/>
      <c r="X153" s="113"/>
    </row>
    <row r="154" spans="20:24" ht="12.75">
      <c r="T154" s="113"/>
      <c r="U154" s="113"/>
      <c r="V154" s="113"/>
      <c r="W154" s="113"/>
      <c r="X154" s="113"/>
    </row>
    <row r="155" spans="20:24" ht="12.75">
      <c r="T155" s="113"/>
      <c r="U155" s="113"/>
      <c r="V155" s="113"/>
      <c r="W155" s="113"/>
      <c r="X155" s="113"/>
    </row>
    <row r="156" spans="20:24" ht="12.75">
      <c r="T156" s="113"/>
      <c r="U156" s="113"/>
      <c r="V156" s="113"/>
      <c r="W156" s="113"/>
      <c r="X156" s="113"/>
    </row>
    <row r="157" spans="20:24" ht="12.75">
      <c r="T157" s="113"/>
      <c r="U157" s="113"/>
      <c r="V157" s="113"/>
      <c r="W157" s="113"/>
      <c r="X157" s="113"/>
    </row>
    <row r="158" spans="20:24" ht="12.75">
      <c r="T158" s="113"/>
      <c r="U158" s="113"/>
      <c r="V158" s="113"/>
      <c r="W158" s="113"/>
      <c r="X158" s="113"/>
    </row>
    <row r="159" spans="20:24" ht="12.75">
      <c r="T159" s="113"/>
      <c r="U159" s="113"/>
      <c r="V159" s="113"/>
      <c r="W159" s="113"/>
      <c r="X159" s="113"/>
    </row>
    <row r="160" spans="20:24" ht="12.75">
      <c r="T160" s="113"/>
      <c r="U160" s="113"/>
      <c r="V160" s="113"/>
      <c r="W160" s="113"/>
      <c r="X160" s="113"/>
    </row>
    <row r="161" spans="20:24" ht="12.75">
      <c r="T161" s="113"/>
      <c r="U161" s="113"/>
      <c r="V161" s="113"/>
      <c r="W161" s="113"/>
      <c r="X161" s="113"/>
    </row>
    <row r="162" spans="20:24" ht="12.75">
      <c r="T162" s="113"/>
      <c r="U162" s="113"/>
      <c r="V162" s="113"/>
      <c r="W162" s="113"/>
      <c r="X162" s="113"/>
    </row>
    <row r="163" spans="20:24" ht="12.75">
      <c r="T163" s="113"/>
      <c r="U163" s="113"/>
      <c r="V163" s="113"/>
      <c r="W163" s="113"/>
      <c r="X163" s="113"/>
    </row>
    <row r="164" spans="20:24" ht="12.75">
      <c r="T164" s="113"/>
      <c r="U164" s="113"/>
      <c r="V164" s="113"/>
      <c r="W164" s="113"/>
      <c r="X164" s="113"/>
    </row>
    <row r="165" spans="20:24" ht="12.75">
      <c r="T165" s="113"/>
      <c r="U165" s="113"/>
      <c r="V165" s="113"/>
      <c r="W165" s="113"/>
      <c r="X165" s="113"/>
    </row>
    <row r="166" spans="20:24" ht="12.75">
      <c r="T166" s="113"/>
      <c r="U166" s="113"/>
      <c r="V166" s="113"/>
      <c r="W166" s="113"/>
      <c r="X166" s="113"/>
    </row>
    <row r="167" spans="20:24" ht="12.75">
      <c r="T167" s="113"/>
      <c r="U167" s="113"/>
      <c r="V167" s="113"/>
      <c r="W167" s="113"/>
      <c r="X167" s="113"/>
    </row>
    <row r="168" spans="20:24" ht="12.75">
      <c r="T168" s="113"/>
      <c r="U168" s="113"/>
      <c r="V168" s="113"/>
      <c r="W168" s="113"/>
      <c r="X168" s="113"/>
    </row>
    <row r="169" spans="20:24" ht="12.75">
      <c r="T169" s="113"/>
      <c r="U169" s="113"/>
      <c r="V169" s="113"/>
      <c r="W169" s="113"/>
      <c r="X169" s="113"/>
    </row>
    <row r="170" spans="20:24" ht="12.75">
      <c r="T170" s="113"/>
      <c r="U170" s="113"/>
      <c r="V170" s="113"/>
      <c r="W170" s="113"/>
      <c r="X170" s="113"/>
    </row>
    <row r="171" spans="20:24" ht="12.75">
      <c r="T171" s="113"/>
      <c r="U171" s="113"/>
      <c r="V171" s="113"/>
      <c r="W171" s="113"/>
      <c r="X171" s="113"/>
    </row>
    <row r="172" spans="20:24" ht="12.75">
      <c r="T172" s="113"/>
      <c r="U172" s="113"/>
      <c r="V172" s="113"/>
      <c r="W172" s="113"/>
      <c r="X172" s="113"/>
    </row>
    <row r="173" spans="20:24" ht="12.75">
      <c r="T173" s="113"/>
      <c r="U173" s="113"/>
      <c r="V173" s="113"/>
      <c r="W173" s="113"/>
      <c r="X173" s="113"/>
    </row>
    <row r="174" spans="20:24" ht="12.75">
      <c r="T174" s="113"/>
      <c r="U174" s="113"/>
      <c r="V174" s="113"/>
      <c r="W174" s="113"/>
      <c r="X174" s="113"/>
    </row>
    <row r="175" spans="20:24" ht="12.75">
      <c r="T175" s="113"/>
      <c r="U175" s="113"/>
      <c r="V175" s="113"/>
      <c r="W175" s="113"/>
      <c r="X175" s="113"/>
    </row>
    <row r="176" spans="20:24" ht="12.75">
      <c r="T176" s="113"/>
      <c r="U176" s="113"/>
      <c r="V176" s="113"/>
      <c r="W176" s="113"/>
      <c r="X176" s="113"/>
    </row>
    <row r="177" spans="20:24" ht="12.75">
      <c r="T177" s="113"/>
      <c r="U177" s="113"/>
      <c r="V177" s="113"/>
      <c r="W177" s="113"/>
      <c r="X177" s="113"/>
    </row>
    <row r="178" spans="20:24" ht="12.75">
      <c r="T178" s="113"/>
      <c r="U178" s="113"/>
      <c r="V178" s="113"/>
      <c r="W178" s="113"/>
      <c r="X178" s="113"/>
    </row>
    <row r="179" spans="20:24" ht="12.75">
      <c r="T179" s="113"/>
      <c r="U179" s="113"/>
      <c r="V179" s="113"/>
      <c r="W179" s="113"/>
      <c r="X179" s="113"/>
    </row>
    <row r="180" spans="20:24" ht="12.75">
      <c r="T180" s="113"/>
      <c r="U180" s="113"/>
      <c r="V180" s="113"/>
      <c r="W180" s="113"/>
      <c r="X180" s="113"/>
    </row>
    <row r="181" spans="20:24" ht="12.75">
      <c r="T181" s="113"/>
      <c r="U181" s="113"/>
      <c r="V181" s="113"/>
      <c r="W181" s="113"/>
      <c r="X181" s="113"/>
    </row>
    <row r="182" spans="20:24" ht="12.75">
      <c r="T182" s="113"/>
      <c r="U182" s="113"/>
      <c r="V182" s="113"/>
      <c r="W182" s="113"/>
      <c r="X182" s="113"/>
    </row>
    <row r="183" spans="20:24" ht="12.75">
      <c r="T183" s="113"/>
      <c r="U183" s="113"/>
      <c r="V183" s="113"/>
      <c r="W183" s="113"/>
      <c r="X183" s="113"/>
    </row>
    <row r="184" spans="20:24" ht="12.75">
      <c r="T184" s="113"/>
      <c r="U184" s="113"/>
      <c r="V184" s="113"/>
      <c r="W184" s="113"/>
      <c r="X184" s="113"/>
    </row>
    <row r="185" spans="20:24" ht="12.75">
      <c r="T185" s="113"/>
      <c r="U185" s="113"/>
      <c r="V185" s="113"/>
      <c r="W185" s="113"/>
      <c r="X185" s="113"/>
    </row>
    <row r="186" spans="20:24" ht="12.75">
      <c r="T186" s="113"/>
      <c r="U186" s="113"/>
      <c r="V186" s="113"/>
      <c r="W186" s="113"/>
      <c r="X186" s="113"/>
    </row>
    <row r="187" spans="20:24" ht="12.75">
      <c r="T187" s="113"/>
      <c r="U187" s="113"/>
      <c r="V187" s="113"/>
      <c r="W187" s="113"/>
      <c r="X187" s="113"/>
    </row>
    <row r="188" spans="20:24" ht="12.75">
      <c r="T188" s="113"/>
      <c r="U188" s="113"/>
      <c r="V188" s="113"/>
      <c r="W188" s="113"/>
      <c r="X188" s="113"/>
    </row>
    <row r="189" spans="20:24" ht="12.75">
      <c r="T189" s="113"/>
      <c r="U189" s="113"/>
      <c r="V189" s="113"/>
      <c r="W189" s="113"/>
      <c r="X189" s="113"/>
    </row>
    <row r="190" spans="20:24" ht="12.75">
      <c r="T190" s="113"/>
      <c r="U190" s="113"/>
      <c r="V190" s="113"/>
      <c r="W190" s="113"/>
      <c r="X190" s="113"/>
    </row>
    <row r="191" spans="20:24" ht="12.75">
      <c r="T191" s="113"/>
      <c r="U191" s="113"/>
      <c r="V191" s="113"/>
      <c r="W191" s="113"/>
      <c r="X191" s="113"/>
    </row>
    <row r="192" spans="20:24" ht="12.75">
      <c r="T192" s="113"/>
      <c r="U192" s="113"/>
      <c r="V192" s="113"/>
      <c r="W192" s="113"/>
      <c r="X192" s="113"/>
    </row>
    <row r="193" spans="20:24" ht="12.75">
      <c r="T193" s="113"/>
      <c r="U193" s="113"/>
      <c r="V193" s="113"/>
      <c r="W193" s="113"/>
      <c r="X193" s="113"/>
    </row>
    <row r="194" spans="20:24" ht="12.75">
      <c r="T194" s="113"/>
      <c r="U194" s="113"/>
      <c r="V194" s="113"/>
      <c r="W194" s="113"/>
      <c r="X194" s="113"/>
    </row>
    <row r="195" spans="20:24" ht="12.75">
      <c r="T195" s="113"/>
      <c r="U195" s="113"/>
      <c r="V195" s="113"/>
      <c r="W195" s="113"/>
      <c r="X195" s="113"/>
    </row>
    <row r="196" spans="20:24" ht="12.75">
      <c r="T196" s="113"/>
      <c r="U196" s="113"/>
      <c r="V196" s="113"/>
      <c r="W196" s="113"/>
      <c r="X196" s="113"/>
    </row>
    <row r="197" spans="20:24" ht="12.75">
      <c r="T197" s="113"/>
      <c r="U197" s="113"/>
      <c r="V197" s="113"/>
      <c r="W197" s="113"/>
      <c r="X197" s="113"/>
    </row>
    <row r="198" spans="20:24" ht="12.75">
      <c r="T198" s="113"/>
      <c r="U198" s="113"/>
      <c r="V198" s="113"/>
      <c r="W198" s="113"/>
      <c r="X198" s="113"/>
    </row>
    <row r="199" spans="20:24" ht="12.75">
      <c r="T199" s="113"/>
      <c r="U199" s="113"/>
      <c r="V199" s="113"/>
      <c r="W199" s="113"/>
      <c r="X199" s="113"/>
    </row>
    <row r="200" spans="20:24" ht="12.75">
      <c r="T200" s="113"/>
      <c r="U200" s="113"/>
      <c r="V200" s="113"/>
      <c r="W200" s="113"/>
      <c r="X200" s="113"/>
    </row>
    <row r="201" spans="20:24" ht="12.75">
      <c r="T201" s="113"/>
      <c r="U201" s="113"/>
      <c r="V201" s="113"/>
      <c r="W201" s="113"/>
      <c r="X201" s="113"/>
    </row>
    <row r="202" spans="20:24" ht="12.75">
      <c r="T202" s="113"/>
      <c r="U202" s="113"/>
      <c r="V202" s="113"/>
      <c r="W202" s="113"/>
      <c r="X202" s="113"/>
    </row>
    <row r="203" spans="20:24" ht="12.75">
      <c r="T203" s="113"/>
      <c r="U203" s="113"/>
      <c r="V203" s="113"/>
      <c r="W203" s="113"/>
      <c r="X203" s="113"/>
    </row>
    <row r="204" spans="20:24" ht="12.75">
      <c r="T204" s="113"/>
      <c r="U204" s="113"/>
      <c r="V204" s="113"/>
      <c r="W204" s="113"/>
      <c r="X204" s="113"/>
    </row>
    <row r="205" spans="20:24" ht="12.75">
      <c r="T205" s="113"/>
      <c r="U205" s="113"/>
      <c r="V205" s="113"/>
      <c r="W205" s="113"/>
      <c r="X205" s="113"/>
    </row>
    <row r="206" spans="20:24" ht="12.75">
      <c r="T206" s="113"/>
      <c r="U206" s="113"/>
      <c r="V206" s="113"/>
      <c r="W206" s="113"/>
      <c r="X206" s="113"/>
    </row>
    <row r="207" spans="20:24" ht="12.75">
      <c r="T207" s="113"/>
      <c r="U207" s="113"/>
      <c r="V207" s="113"/>
      <c r="W207" s="113"/>
      <c r="X207" s="113"/>
    </row>
    <row r="208" spans="20:24" ht="12.75">
      <c r="T208" s="113"/>
      <c r="U208" s="113"/>
      <c r="V208" s="113"/>
      <c r="W208" s="113"/>
      <c r="X208" s="113"/>
    </row>
    <row r="209" spans="20:24" ht="12.75">
      <c r="T209" s="113"/>
      <c r="U209" s="113"/>
      <c r="V209" s="113"/>
      <c r="W209" s="113"/>
      <c r="X209" s="113"/>
    </row>
    <row r="210" spans="20:24" ht="12.75">
      <c r="T210" s="113"/>
      <c r="U210" s="113"/>
      <c r="V210" s="113"/>
      <c r="W210" s="113"/>
      <c r="X210" s="113"/>
    </row>
    <row r="211" spans="20:24" ht="12.75">
      <c r="T211" s="113"/>
      <c r="U211" s="113"/>
      <c r="V211" s="113"/>
      <c r="W211" s="113"/>
      <c r="X211" s="113"/>
    </row>
    <row r="212" spans="20:24" ht="12.75">
      <c r="T212" s="113"/>
      <c r="U212" s="113"/>
      <c r="V212" s="113"/>
      <c r="W212" s="113"/>
      <c r="X212" s="113"/>
    </row>
    <row r="213" spans="20:24" ht="12.75">
      <c r="T213" s="113"/>
      <c r="U213" s="113"/>
      <c r="V213" s="113"/>
      <c r="W213" s="113"/>
      <c r="X213" s="113"/>
    </row>
    <row r="214" spans="20:24" ht="12.75">
      <c r="T214" s="113"/>
      <c r="U214" s="113"/>
      <c r="V214" s="113"/>
      <c r="W214" s="113"/>
      <c r="X214" s="113"/>
    </row>
    <row r="215" spans="20:24" ht="12.75">
      <c r="T215" s="113"/>
      <c r="U215" s="113"/>
      <c r="V215" s="113"/>
      <c r="W215" s="113"/>
      <c r="X215" s="113"/>
    </row>
    <row r="216" spans="20:24" ht="12.75">
      <c r="T216" s="113"/>
      <c r="U216" s="113"/>
      <c r="V216" s="113"/>
      <c r="W216" s="113"/>
      <c r="X216" s="113"/>
    </row>
    <row r="217" spans="20:24" ht="12.75">
      <c r="T217" s="113"/>
      <c r="U217" s="113"/>
      <c r="V217" s="113"/>
      <c r="W217" s="113"/>
      <c r="X217" s="113"/>
    </row>
    <row r="218" spans="20:24" ht="12.75">
      <c r="T218" s="113"/>
      <c r="U218" s="113"/>
      <c r="V218" s="113"/>
      <c r="W218" s="113"/>
      <c r="X218" s="113"/>
    </row>
    <row r="219" spans="20:24" ht="12.75">
      <c r="T219" s="113"/>
      <c r="U219" s="113"/>
      <c r="V219" s="113"/>
      <c r="W219" s="113"/>
      <c r="X219" s="113"/>
    </row>
    <row r="220" spans="20:24" ht="12.75">
      <c r="T220" s="113"/>
      <c r="U220" s="113"/>
      <c r="V220" s="113"/>
      <c r="W220" s="113"/>
      <c r="X220" s="113"/>
    </row>
    <row r="221" spans="20:24" ht="12.75">
      <c r="T221" s="113"/>
      <c r="U221" s="113"/>
      <c r="V221" s="113"/>
      <c r="W221" s="113"/>
      <c r="X221" s="113"/>
    </row>
    <row r="222" spans="20:24" ht="12.75">
      <c r="T222" s="113"/>
      <c r="U222" s="113"/>
      <c r="V222" s="113"/>
      <c r="W222" s="113"/>
      <c r="X222" s="113"/>
    </row>
    <row r="223" spans="20:24" ht="12.75">
      <c r="T223" s="113"/>
      <c r="U223" s="113"/>
      <c r="V223" s="113"/>
      <c r="W223" s="113"/>
      <c r="X223" s="113"/>
    </row>
    <row r="224" spans="20:24" ht="12.75">
      <c r="T224" s="113"/>
      <c r="U224" s="113"/>
      <c r="V224" s="113"/>
      <c r="W224" s="113"/>
      <c r="X224" s="113"/>
    </row>
    <row r="225" spans="20:24" ht="12.75">
      <c r="T225" s="113"/>
      <c r="U225" s="113"/>
      <c r="V225" s="113"/>
      <c r="W225" s="113"/>
      <c r="X225" s="113"/>
    </row>
    <row r="226" spans="20:24" ht="12.75">
      <c r="T226" s="113"/>
      <c r="U226" s="113"/>
      <c r="V226" s="113"/>
      <c r="W226" s="113"/>
      <c r="X226" s="113"/>
    </row>
    <row r="227" spans="20:24" ht="12.75">
      <c r="T227" s="113"/>
      <c r="U227" s="113"/>
      <c r="V227" s="113"/>
      <c r="W227" s="113"/>
      <c r="X227" s="113"/>
    </row>
    <row r="228" spans="20:24" ht="12.75">
      <c r="T228" s="113"/>
      <c r="U228" s="113"/>
      <c r="V228" s="113"/>
      <c r="W228" s="113"/>
      <c r="X228" s="113"/>
    </row>
    <row r="229" spans="20:24" ht="12.75">
      <c r="T229" s="113"/>
      <c r="U229" s="113"/>
      <c r="V229" s="113"/>
      <c r="W229" s="113"/>
      <c r="X229" s="113"/>
    </row>
    <row r="230" spans="20:24" ht="12.75">
      <c r="T230" s="113"/>
      <c r="U230" s="113"/>
      <c r="V230" s="113"/>
      <c r="W230" s="113"/>
      <c r="X230" s="113"/>
    </row>
    <row r="231" spans="20:24" ht="12.75">
      <c r="T231" s="113"/>
      <c r="U231" s="113"/>
      <c r="V231" s="113"/>
      <c r="W231" s="113"/>
      <c r="X231" s="113"/>
    </row>
    <row r="232" spans="20:24" ht="12.75">
      <c r="T232" s="113"/>
      <c r="U232" s="113"/>
      <c r="V232" s="113"/>
      <c r="W232" s="113"/>
      <c r="X232" s="113"/>
    </row>
    <row r="233" spans="20:24" ht="12.75">
      <c r="T233" s="113"/>
      <c r="U233" s="113"/>
      <c r="V233" s="113"/>
      <c r="W233" s="113"/>
      <c r="X233" s="113"/>
    </row>
    <row r="234" spans="20:24" ht="12.75">
      <c r="T234" s="113"/>
      <c r="U234" s="113"/>
      <c r="V234" s="113"/>
      <c r="W234" s="113"/>
      <c r="X234" s="113"/>
    </row>
    <row r="235" spans="20:24" ht="12.75">
      <c r="T235" s="113"/>
      <c r="U235" s="113"/>
      <c r="V235" s="113"/>
      <c r="W235" s="113"/>
      <c r="X235" s="113"/>
    </row>
    <row r="236" spans="20:24" ht="12.75">
      <c r="T236" s="113"/>
      <c r="U236" s="113"/>
      <c r="V236" s="113"/>
      <c r="W236" s="113"/>
      <c r="X236" s="113"/>
    </row>
    <row r="237" spans="20:24" ht="12.75">
      <c r="T237" s="113"/>
      <c r="U237" s="113"/>
      <c r="V237" s="113"/>
      <c r="W237" s="113"/>
      <c r="X237" s="113"/>
    </row>
    <row r="238" spans="20:24" ht="12.75">
      <c r="T238" s="113"/>
      <c r="U238" s="113"/>
      <c r="V238" s="113"/>
      <c r="W238" s="113"/>
      <c r="X238" s="113"/>
    </row>
    <row r="239" spans="20:24" ht="12.75">
      <c r="T239" s="113"/>
      <c r="U239" s="113"/>
      <c r="V239" s="113"/>
      <c r="W239" s="113"/>
      <c r="X239" s="113"/>
    </row>
    <row r="240" spans="20:24" ht="12.75">
      <c r="T240" s="113"/>
      <c r="U240" s="113"/>
      <c r="V240" s="113"/>
      <c r="W240" s="113"/>
      <c r="X240" s="113"/>
    </row>
    <row r="241" spans="20:24" ht="12.75">
      <c r="T241" s="113"/>
      <c r="U241" s="113"/>
      <c r="V241" s="113"/>
      <c r="W241" s="113"/>
      <c r="X241" s="113"/>
    </row>
    <row r="242" spans="20:24" ht="12.75">
      <c r="T242" s="113"/>
      <c r="U242" s="113"/>
      <c r="V242" s="113"/>
      <c r="W242" s="113"/>
      <c r="X242" s="113"/>
    </row>
    <row r="243" spans="20:24" ht="12.75">
      <c r="T243" s="113"/>
      <c r="U243" s="113"/>
      <c r="V243" s="113"/>
      <c r="W243" s="113"/>
      <c r="X243" s="113"/>
    </row>
    <row r="244" spans="20:24" ht="12.75">
      <c r="T244" s="113"/>
      <c r="U244" s="113"/>
      <c r="V244" s="113"/>
      <c r="W244" s="113"/>
      <c r="X244" s="113"/>
    </row>
    <row r="245" spans="20:24" ht="12.75">
      <c r="T245" s="113"/>
      <c r="U245" s="113"/>
      <c r="V245" s="113"/>
      <c r="W245" s="113"/>
      <c r="X245" s="113"/>
    </row>
    <row r="246" spans="20:24" ht="12.75">
      <c r="T246" s="113"/>
      <c r="U246" s="113"/>
      <c r="V246" s="113"/>
      <c r="W246" s="113"/>
      <c r="X246" s="113"/>
    </row>
    <row r="247" spans="20:24" ht="12.75">
      <c r="T247" s="113"/>
      <c r="U247" s="113"/>
      <c r="V247" s="113"/>
      <c r="W247" s="113"/>
      <c r="X247" s="113"/>
    </row>
    <row r="248" spans="20:24" ht="12.75">
      <c r="T248" s="113"/>
      <c r="U248" s="113"/>
      <c r="V248" s="113"/>
      <c r="W248" s="113"/>
      <c r="X248" s="113"/>
    </row>
    <row r="249" spans="20:24" ht="12.75">
      <c r="T249" s="113"/>
      <c r="U249" s="113"/>
      <c r="V249" s="113"/>
      <c r="W249" s="113"/>
      <c r="X249" s="113"/>
    </row>
    <row r="250" spans="20:24" ht="12.75">
      <c r="T250" s="113"/>
      <c r="U250" s="113"/>
      <c r="V250" s="113"/>
      <c r="W250" s="113"/>
      <c r="X250" s="113"/>
    </row>
    <row r="251" spans="20:24" ht="12.75">
      <c r="T251" s="113"/>
      <c r="U251" s="113"/>
      <c r="V251" s="113"/>
      <c r="W251" s="113"/>
      <c r="X251" s="113"/>
    </row>
    <row r="252" spans="20:24" ht="12.75">
      <c r="T252" s="113"/>
      <c r="U252" s="113"/>
      <c r="V252" s="113"/>
      <c r="W252" s="113"/>
      <c r="X252" s="113"/>
    </row>
    <row r="253" spans="20:24" ht="12.75">
      <c r="T253" s="113"/>
      <c r="U253" s="113"/>
      <c r="V253" s="113"/>
      <c r="W253" s="113"/>
      <c r="X253" s="113"/>
    </row>
    <row r="254" spans="20:24" ht="12.75">
      <c r="T254" s="113"/>
      <c r="U254" s="113"/>
      <c r="V254" s="113"/>
      <c r="W254" s="113"/>
      <c r="X254" s="113"/>
    </row>
    <row r="255" spans="20:24" ht="12.75">
      <c r="T255" s="113"/>
      <c r="U255" s="113"/>
      <c r="V255" s="113"/>
      <c r="W255" s="113"/>
      <c r="X255" s="113"/>
    </row>
    <row r="256" spans="20:24" ht="12.75">
      <c r="T256" s="113"/>
      <c r="U256" s="113"/>
      <c r="V256" s="113"/>
      <c r="W256" s="113"/>
      <c r="X256" s="113"/>
    </row>
    <row r="257" spans="20:24" ht="12.75">
      <c r="T257" s="113"/>
      <c r="U257" s="113"/>
      <c r="V257" s="113"/>
      <c r="W257" s="113"/>
      <c r="X257" s="113"/>
    </row>
    <row r="258" spans="20:24" ht="12.75">
      <c r="T258" s="113"/>
      <c r="U258" s="113"/>
      <c r="V258" s="113"/>
      <c r="W258" s="113"/>
      <c r="X258" s="113"/>
    </row>
    <row r="259" spans="20:24" ht="12.75">
      <c r="T259" s="113"/>
      <c r="U259" s="113"/>
      <c r="V259" s="113"/>
      <c r="W259" s="113"/>
      <c r="X259" s="113"/>
    </row>
    <row r="260" spans="20:24" ht="12.75">
      <c r="T260" s="113"/>
      <c r="U260" s="113"/>
      <c r="V260" s="113"/>
      <c r="W260" s="113"/>
      <c r="X260" s="113"/>
    </row>
    <row r="261" spans="20:24" ht="12.75">
      <c r="T261" s="113"/>
      <c r="U261" s="113"/>
      <c r="V261" s="113"/>
      <c r="W261" s="113"/>
      <c r="X261" s="113"/>
    </row>
    <row r="262" spans="20:24" ht="12.75">
      <c r="T262" s="113"/>
      <c r="U262" s="113"/>
      <c r="V262" s="113"/>
      <c r="W262" s="113"/>
      <c r="X262" s="113"/>
    </row>
    <row r="263" spans="20:24" ht="12.75">
      <c r="T263" s="113"/>
      <c r="U263" s="113"/>
      <c r="V263" s="113"/>
      <c r="W263" s="113"/>
      <c r="X263" s="113"/>
    </row>
    <row r="264" spans="20:24" ht="12.75">
      <c r="T264" s="113"/>
      <c r="U264" s="113"/>
      <c r="V264" s="113"/>
      <c r="W264" s="113"/>
      <c r="X264" s="113"/>
    </row>
    <row r="265" spans="20:24" ht="12.75">
      <c r="T265" s="113"/>
      <c r="U265" s="113"/>
      <c r="V265" s="113"/>
      <c r="W265" s="113"/>
      <c r="X265" s="113"/>
    </row>
    <row r="266" spans="20:24" ht="12.75">
      <c r="T266" s="113"/>
      <c r="U266" s="113"/>
      <c r="V266" s="113"/>
      <c r="W266" s="113"/>
      <c r="X266" s="113"/>
    </row>
    <row r="267" spans="20:24" ht="12.75">
      <c r="T267" s="113"/>
      <c r="U267" s="113"/>
      <c r="V267" s="113"/>
      <c r="W267" s="113"/>
      <c r="X267" s="113"/>
    </row>
    <row r="268" spans="20:24" ht="12.75">
      <c r="T268" s="113"/>
      <c r="U268" s="113"/>
      <c r="V268" s="113"/>
      <c r="W268" s="113"/>
      <c r="X268" s="113"/>
    </row>
    <row r="269" spans="20:24" ht="12.75">
      <c r="T269" s="113"/>
      <c r="U269" s="113"/>
      <c r="V269" s="113"/>
      <c r="W269" s="113"/>
      <c r="X269" s="113"/>
    </row>
    <row r="270" spans="20:24" ht="12.75">
      <c r="T270" s="113"/>
      <c r="U270" s="113"/>
      <c r="V270" s="113"/>
      <c r="W270" s="113"/>
      <c r="X270" s="113"/>
    </row>
    <row r="271" spans="20:24" ht="12.75">
      <c r="T271" s="113"/>
      <c r="U271" s="113"/>
      <c r="V271" s="113"/>
      <c r="W271" s="113"/>
      <c r="X271" s="113"/>
    </row>
    <row r="272" spans="20:24" ht="12.75">
      <c r="T272" s="113"/>
      <c r="U272" s="113"/>
      <c r="V272" s="113"/>
      <c r="W272" s="113"/>
      <c r="X272" s="113"/>
    </row>
    <row r="273" spans="20:24" ht="12.75">
      <c r="T273" s="113"/>
      <c r="U273" s="113"/>
      <c r="V273" s="113"/>
      <c r="W273" s="113"/>
      <c r="X273" s="113"/>
    </row>
    <row r="274" spans="20:24" ht="12.75">
      <c r="T274" s="113"/>
      <c r="U274" s="113"/>
      <c r="V274" s="113"/>
      <c r="W274" s="113"/>
      <c r="X274" s="113"/>
    </row>
    <row r="275" spans="20:24" ht="12.75">
      <c r="T275" s="113"/>
      <c r="U275" s="113"/>
      <c r="V275" s="113"/>
      <c r="W275" s="113"/>
      <c r="X275" s="113"/>
    </row>
    <row r="276" spans="20:24" ht="12.75">
      <c r="T276" s="113"/>
      <c r="U276" s="113"/>
      <c r="V276" s="113"/>
      <c r="W276" s="113"/>
      <c r="X276" s="113"/>
    </row>
    <row r="277" spans="20:24" ht="12.75">
      <c r="T277" s="113"/>
      <c r="U277" s="113"/>
      <c r="V277" s="113"/>
      <c r="W277" s="113"/>
      <c r="X277" s="113"/>
    </row>
    <row r="278" spans="20:24" ht="12.75">
      <c r="T278" s="113"/>
      <c r="U278" s="113"/>
      <c r="V278" s="113"/>
      <c r="W278" s="113"/>
      <c r="X278" s="113"/>
    </row>
    <row r="279" spans="20:24" ht="12.75">
      <c r="T279" s="113"/>
      <c r="U279" s="113"/>
      <c r="V279" s="113"/>
      <c r="W279" s="113"/>
      <c r="X279" s="113"/>
    </row>
    <row r="280" spans="20:24" ht="12.75">
      <c r="T280" s="113"/>
      <c r="U280" s="113"/>
      <c r="V280" s="113"/>
      <c r="W280" s="113"/>
      <c r="X280" s="113"/>
    </row>
    <row r="281" spans="20:24" ht="12.75">
      <c r="T281" s="113"/>
      <c r="U281" s="113"/>
      <c r="V281" s="113"/>
      <c r="W281" s="113"/>
      <c r="X281" s="113"/>
    </row>
    <row r="282" spans="20:24" ht="12.75">
      <c r="T282" s="113"/>
      <c r="U282" s="113"/>
      <c r="V282" s="113"/>
      <c r="W282" s="113"/>
      <c r="X282" s="113"/>
    </row>
    <row r="283" spans="20:24" ht="12.75">
      <c r="T283" s="113"/>
      <c r="U283" s="113"/>
      <c r="V283" s="113"/>
      <c r="W283" s="113"/>
      <c r="X283" s="113"/>
    </row>
    <row r="284" spans="20:24" ht="12.75">
      <c r="T284" s="113"/>
      <c r="U284" s="113"/>
      <c r="V284" s="113"/>
      <c r="W284" s="113"/>
      <c r="X284" s="113"/>
    </row>
    <row r="285" spans="20:24" ht="12.75">
      <c r="T285" s="113"/>
      <c r="U285" s="113"/>
      <c r="V285" s="113"/>
      <c r="W285" s="113"/>
      <c r="X285" s="113"/>
    </row>
    <row r="286" spans="20:24" ht="12.75">
      <c r="T286" s="113"/>
      <c r="U286" s="113"/>
      <c r="V286" s="113"/>
      <c r="W286" s="113"/>
      <c r="X286" s="113"/>
    </row>
    <row r="287" spans="20:24" ht="12.75">
      <c r="T287" s="113"/>
      <c r="U287" s="113"/>
      <c r="V287" s="113"/>
      <c r="W287" s="113"/>
      <c r="X287" s="113"/>
    </row>
    <row r="288" spans="20:24" ht="12.75">
      <c r="T288" s="113"/>
      <c r="U288" s="113"/>
      <c r="V288" s="113"/>
      <c r="W288" s="113"/>
      <c r="X288" s="113"/>
    </row>
    <row r="289" spans="20:24" ht="12.75">
      <c r="T289" s="113"/>
      <c r="U289" s="113"/>
      <c r="V289" s="113"/>
      <c r="W289" s="113"/>
      <c r="X289" s="113"/>
    </row>
    <row r="290" spans="20:24" ht="12.75">
      <c r="T290" s="113"/>
      <c r="U290" s="113"/>
      <c r="V290" s="113"/>
      <c r="W290" s="113"/>
      <c r="X290" s="113"/>
    </row>
    <row r="291" spans="20:24" ht="12.75">
      <c r="T291" s="113"/>
      <c r="U291" s="113"/>
      <c r="V291" s="113"/>
      <c r="W291" s="113"/>
      <c r="X291" s="113"/>
    </row>
    <row r="292" spans="20:24" ht="12.75">
      <c r="T292" s="113"/>
      <c r="U292" s="113"/>
      <c r="V292" s="113"/>
      <c r="W292" s="113"/>
      <c r="X292" s="113"/>
    </row>
    <row r="293" spans="20:24" ht="12.75">
      <c r="T293" s="113"/>
      <c r="U293" s="113"/>
      <c r="V293" s="113"/>
      <c r="W293" s="113"/>
      <c r="X293" s="113"/>
    </row>
    <row r="294" spans="20:24" ht="12.75">
      <c r="T294" s="113"/>
      <c r="U294" s="113"/>
      <c r="V294" s="113"/>
      <c r="W294" s="113"/>
      <c r="X294" s="113"/>
    </row>
    <row r="295" spans="20:24" ht="12.75">
      <c r="T295" s="113"/>
      <c r="U295" s="113"/>
      <c r="V295" s="113"/>
      <c r="W295" s="113"/>
      <c r="X295" s="113"/>
    </row>
    <row r="296" spans="20:24" ht="12.75">
      <c r="T296" s="113"/>
      <c r="U296" s="113"/>
      <c r="V296" s="113"/>
      <c r="W296" s="113"/>
      <c r="X296" s="113"/>
    </row>
    <row r="297" spans="20:24" ht="12.75">
      <c r="T297" s="113"/>
      <c r="U297" s="113"/>
      <c r="V297" s="113"/>
      <c r="W297" s="113"/>
      <c r="X297" s="113"/>
    </row>
    <row r="298" spans="20:24" ht="12.75">
      <c r="T298" s="113"/>
      <c r="U298" s="113"/>
      <c r="V298" s="113"/>
      <c r="W298" s="113"/>
      <c r="X298" s="113"/>
    </row>
    <row r="299" spans="20:24" ht="12.75">
      <c r="T299" s="113"/>
      <c r="U299" s="113"/>
      <c r="V299" s="113"/>
      <c r="W299" s="113"/>
      <c r="X299" s="113"/>
    </row>
    <row r="300" spans="20:24" ht="12.75">
      <c r="T300" s="113"/>
      <c r="U300" s="113"/>
      <c r="V300" s="113"/>
      <c r="W300" s="113"/>
      <c r="X300" s="113"/>
    </row>
    <row r="301" spans="20:24" ht="12.75">
      <c r="T301" s="113"/>
      <c r="U301" s="113"/>
      <c r="V301" s="113"/>
      <c r="W301" s="113"/>
      <c r="X301" s="113"/>
    </row>
    <row r="302" spans="20:24" ht="12.75">
      <c r="T302" s="113"/>
      <c r="U302" s="113"/>
      <c r="V302" s="113"/>
      <c r="W302" s="113"/>
      <c r="X302" s="113"/>
    </row>
    <row r="303" spans="20:24" ht="12.75">
      <c r="T303" s="113"/>
      <c r="U303" s="113"/>
      <c r="V303" s="113"/>
      <c r="W303" s="113"/>
      <c r="X303" s="113"/>
    </row>
    <row r="304" spans="20:24" ht="12.75">
      <c r="T304" s="113"/>
      <c r="U304" s="113"/>
      <c r="V304" s="113"/>
      <c r="W304" s="113"/>
      <c r="X304" s="113"/>
    </row>
    <row r="305" spans="20:24" ht="12.75">
      <c r="T305" s="113"/>
      <c r="U305" s="113"/>
      <c r="V305" s="113"/>
      <c r="W305" s="113"/>
      <c r="X305" s="113"/>
    </row>
    <row r="306" spans="20:24" ht="12.75">
      <c r="T306" s="113"/>
      <c r="U306" s="113"/>
      <c r="V306" s="113"/>
      <c r="W306" s="113"/>
      <c r="X306" s="113"/>
    </row>
    <row r="307" spans="20:24" ht="12.75">
      <c r="T307" s="113"/>
      <c r="U307" s="113"/>
      <c r="V307" s="113"/>
      <c r="W307" s="113"/>
      <c r="X307" s="113"/>
    </row>
    <row r="308" spans="20:24" ht="12.75">
      <c r="T308" s="113"/>
      <c r="U308" s="113"/>
      <c r="V308" s="113"/>
      <c r="W308" s="113"/>
      <c r="X308" s="113"/>
    </row>
    <row r="309" spans="20:24" ht="12.75">
      <c r="T309" s="113"/>
      <c r="U309" s="113"/>
      <c r="V309" s="113"/>
      <c r="W309" s="113"/>
      <c r="X309" s="113"/>
    </row>
    <row r="310" spans="20:24" ht="12.75">
      <c r="T310" s="113"/>
      <c r="U310" s="113"/>
      <c r="V310" s="113"/>
      <c r="W310" s="113"/>
      <c r="X310" s="113"/>
    </row>
    <row r="311" spans="20:24" ht="12.75">
      <c r="T311" s="113"/>
      <c r="U311" s="113"/>
      <c r="V311" s="113"/>
      <c r="W311" s="113"/>
      <c r="X311" s="113"/>
    </row>
    <row r="312" spans="20:24" ht="12.75">
      <c r="T312" s="113"/>
      <c r="U312" s="113"/>
      <c r="V312" s="113"/>
      <c r="W312" s="113"/>
      <c r="X312" s="113"/>
    </row>
    <row r="313" spans="20:24" ht="12.75">
      <c r="T313" s="113"/>
      <c r="U313" s="113"/>
      <c r="V313" s="113"/>
      <c r="W313" s="113"/>
      <c r="X313" s="113"/>
    </row>
    <row r="314" spans="20:24" ht="12.75">
      <c r="T314" s="113"/>
      <c r="U314" s="113"/>
      <c r="V314" s="113"/>
      <c r="W314" s="113"/>
      <c r="X314" s="113"/>
    </row>
    <row r="315" spans="20:24" ht="12.75">
      <c r="T315" s="113"/>
      <c r="U315" s="113"/>
      <c r="V315" s="113"/>
      <c r="W315" s="113"/>
      <c r="X315" s="113"/>
    </row>
    <row r="316" spans="20:24" ht="12.75">
      <c r="T316" s="113"/>
      <c r="U316" s="113"/>
      <c r="V316" s="113"/>
      <c r="W316" s="113"/>
      <c r="X316" s="113"/>
    </row>
    <row r="317" spans="20:24" ht="12.75">
      <c r="T317" s="113"/>
      <c r="U317" s="113"/>
      <c r="V317" s="113"/>
      <c r="W317" s="113"/>
      <c r="X317" s="113"/>
    </row>
    <row r="318" spans="20:24" ht="12.75">
      <c r="T318" s="113"/>
      <c r="U318" s="113"/>
      <c r="V318" s="113"/>
      <c r="W318" s="113"/>
      <c r="X318" s="113"/>
    </row>
    <row r="319" spans="20:24" ht="12.75">
      <c r="T319" s="113"/>
      <c r="U319" s="113"/>
      <c r="V319" s="113"/>
      <c r="W319" s="113"/>
      <c r="X319" s="113"/>
    </row>
    <row r="320" spans="20:24" ht="12.75">
      <c r="T320" s="113"/>
      <c r="U320" s="113"/>
      <c r="V320" s="113"/>
      <c r="W320" s="113"/>
      <c r="X320" s="113"/>
    </row>
    <row r="321" spans="20:24" ht="12.75">
      <c r="T321" s="113"/>
      <c r="U321" s="113"/>
      <c r="V321" s="113"/>
      <c r="W321" s="113"/>
      <c r="X321" s="113"/>
    </row>
    <row r="322" spans="20:24" ht="12.75">
      <c r="T322" s="113"/>
      <c r="U322" s="113"/>
      <c r="V322" s="113"/>
      <c r="W322" s="113"/>
      <c r="X322" s="113"/>
    </row>
    <row r="323" spans="20:24" ht="12.75">
      <c r="T323" s="113"/>
      <c r="U323" s="113"/>
      <c r="V323" s="113"/>
      <c r="W323" s="113"/>
      <c r="X323" s="113"/>
    </row>
    <row r="324" spans="20:24" ht="12.75">
      <c r="T324" s="113"/>
      <c r="U324" s="113"/>
      <c r="V324" s="113"/>
      <c r="W324" s="113"/>
      <c r="X324" s="113"/>
    </row>
    <row r="325" spans="20:24" ht="12.75">
      <c r="T325" s="113"/>
      <c r="U325" s="113"/>
      <c r="V325" s="113"/>
      <c r="W325" s="113"/>
      <c r="X325" s="113"/>
    </row>
    <row r="326" spans="20:24" ht="12.75">
      <c r="T326" s="113"/>
      <c r="U326" s="113"/>
      <c r="V326" s="113"/>
      <c r="W326" s="113"/>
      <c r="X326" s="113"/>
    </row>
    <row r="327" spans="20:24" ht="12.75">
      <c r="T327" s="113"/>
      <c r="U327" s="113"/>
      <c r="V327" s="113"/>
      <c r="W327" s="113"/>
      <c r="X327" s="113"/>
    </row>
    <row r="328" spans="20:24" ht="12.75">
      <c r="T328" s="113"/>
      <c r="U328" s="113"/>
      <c r="V328" s="113"/>
      <c r="W328" s="113"/>
      <c r="X328" s="113"/>
    </row>
    <row r="329" spans="20:24" ht="12.75">
      <c r="T329" s="113"/>
      <c r="U329" s="113"/>
      <c r="V329" s="113"/>
      <c r="W329" s="113"/>
      <c r="X329" s="113"/>
    </row>
    <row r="330" spans="20:24" ht="12.75">
      <c r="T330" s="113"/>
      <c r="U330" s="113"/>
      <c r="V330" s="113"/>
      <c r="W330" s="113"/>
      <c r="X330" s="113"/>
    </row>
    <row r="331" spans="20:24" ht="12.75">
      <c r="T331" s="113"/>
      <c r="U331" s="113"/>
      <c r="V331" s="113"/>
      <c r="W331" s="113"/>
      <c r="X331" s="113"/>
    </row>
    <row r="332" spans="20:24" ht="12.75">
      <c r="T332" s="113"/>
      <c r="U332" s="113"/>
      <c r="V332" s="113"/>
      <c r="W332" s="113"/>
      <c r="X332" s="113"/>
    </row>
    <row r="333" spans="20:24" ht="12.75">
      <c r="T333" s="113"/>
      <c r="U333" s="113"/>
      <c r="V333" s="113"/>
      <c r="W333" s="113"/>
      <c r="X333" s="113"/>
    </row>
    <row r="334" spans="20:24" ht="12.75">
      <c r="T334" s="113"/>
      <c r="U334" s="113"/>
      <c r="V334" s="113"/>
      <c r="W334" s="113"/>
      <c r="X334" s="113"/>
    </row>
    <row r="335" spans="20:24" ht="12.75">
      <c r="T335" s="113"/>
      <c r="U335" s="113"/>
      <c r="V335" s="113"/>
      <c r="W335" s="113"/>
      <c r="X335" s="113"/>
    </row>
    <row r="336" spans="20:24" ht="12.75">
      <c r="T336" s="113"/>
      <c r="U336" s="113"/>
      <c r="V336" s="113"/>
      <c r="W336" s="113"/>
      <c r="X336" s="113"/>
    </row>
    <row r="337" spans="20:24" ht="12.75">
      <c r="T337" s="113"/>
      <c r="U337" s="113"/>
      <c r="V337" s="113"/>
      <c r="W337" s="113"/>
      <c r="X337" s="113"/>
    </row>
    <row r="338" spans="20:24" ht="12.75">
      <c r="T338" s="113"/>
      <c r="U338" s="113"/>
      <c r="V338" s="113"/>
      <c r="W338" s="113"/>
      <c r="X338" s="113"/>
    </row>
    <row r="339" spans="20:24" ht="12.75">
      <c r="T339" s="113"/>
      <c r="U339" s="113"/>
      <c r="V339" s="113"/>
      <c r="W339" s="113"/>
      <c r="X339" s="113"/>
    </row>
    <row r="340" spans="20:24" ht="12.75">
      <c r="T340" s="113"/>
      <c r="U340" s="113"/>
      <c r="V340" s="113"/>
      <c r="W340" s="113"/>
      <c r="X340" s="113"/>
    </row>
    <row r="341" spans="20:24" ht="12.75">
      <c r="T341" s="113"/>
      <c r="U341" s="113"/>
      <c r="V341" s="113"/>
      <c r="W341" s="113"/>
      <c r="X341" s="113"/>
    </row>
    <row r="342" spans="20:24" ht="12.75">
      <c r="T342" s="113"/>
      <c r="U342" s="113"/>
      <c r="V342" s="113"/>
      <c r="W342" s="113"/>
      <c r="X342" s="113"/>
    </row>
    <row r="343" spans="20:24" ht="12.75">
      <c r="T343" s="113"/>
      <c r="U343" s="113"/>
      <c r="V343" s="113"/>
      <c r="W343" s="113"/>
      <c r="X343" s="113"/>
    </row>
    <row r="344" spans="20:24" ht="12.75">
      <c r="T344" s="113"/>
      <c r="U344" s="113"/>
      <c r="V344" s="113"/>
      <c r="W344" s="113"/>
      <c r="X344" s="113"/>
    </row>
    <row r="345" spans="20:24" ht="12.75">
      <c r="T345" s="113"/>
      <c r="U345" s="113"/>
      <c r="V345" s="113"/>
      <c r="W345" s="113"/>
      <c r="X345" s="113"/>
    </row>
    <row r="346" spans="20:24" ht="12.75">
      <c r="T346" s="113"/>
      <c r="U346" s="113"/>
      <c r="V346" s="113"/>
      <c r="W346" s="113"/>
      <c r="X346" s="113"/>
    </row>
    <row r="347" spans="20:24" ht="12.75">
      <c r="T347" s="113"/>
      <c r="U347" s="113"/>
      <c r="V347" s="113"/>
      <c r="W347" s="113"/>
      <c r="X347" s="113"/>
    </row>
    <row r="348" spans="20:24" ht="12.75">
      <c r="T348" s="113"/>
      <c r="U348" s="113"/>
      <c r="V348" s="113"/>
      <c r="W348" s="113"/>
      <c r="X348" s="113"/>
    </row>
    <row r="349" spans="20:24" ht="12.75">
      <c r="T349" s="113"/>
      <c r="U349" s="113"/>
      <c r="V349" s="113"/>
      <c r="W349" s="113"/>
      <c r="X349" s="113"/>
    </row>
    <row r="350" spans="20:24" ht="12.75">
      <c r="T350" s="113"/>
      <c r="U350" s="113"/>
      <c r="V350" s="113"/>
      <c r="W350" s="113"/>
      <c r="X350" s="113"/>
    </row>
    <row r="351" spans="20:24" ht="12.75">
      <c r="T351" s="113"/>
      <c r="U351" s="113"/>
      <c r="V351" s="113"/>
      <c r="W351" s="113"/>
      <c r="X351" s="113"/>
    </row>
    <row r="352" spans="20:24" ht="12.75">
      <c r="T352" s="113"/>
      <c r="U352" s="113"/>
      <c r="V352" s="113"/>
      <c r="W352" s="113"/>
      <c r="X352" s="113"/>
    </row>
    <row r="353" spans="20:24" ht="12.75">
      <c r="T353" s="113"/>
      <c r="U353" s="113"/>
      <c r="V353" s="113"/>
      <c r="W353" s="113"/>
      <c r="X353" s="113"/>
    </row>
    <row r="354" spans="20:24" ht="12.75">
      <c r="T354" s="113"/>
      <c r="U354" s="113"/>
      <c r="V354" s="113"/>
      <c r="W354" s="113"/>
      <c r="X354" s="113"/>
    </row>
    <row r="355" spans="20:24" ht="12.75">
      <c r="T355" s="113"/>
      <c r="U355" s="113"/>
      <c r="V355" s="113"/>
      <c r="W355" s="113"/>
      <c r="X355" s="113"/>
    </row>
    <row r="356" spans="20:24" ht="12.75">
      <c r="T356" s="113"/>
      <c r="U356" s="113"/>
      <c r="V356" s="113"/>
      <c r="W356" s="113"/>
      <c r="X356" s="113"/>
    </row>
    <row r="357" spans="20:24" ht="12.75">
      <c r="T357" s="113"/>
      <c r="U357" s="113"/>
      <c r="V357" s="113"/>
      <c r="W357" s="113"/>
      <c r="X357" s="113"/>
    </row>
    <row r="358" spans="20:24" ht="12.75">
      <c r="T358" s="113"/>
      <c r="U358" s="113"/>
      <c r="V358" s="113"/>
      <c r="W358" s="113"/>
      <c r="X358" s="113"/>
    </row>
    <row r="359" spans="20:24" ht="12.75">
      <c r="T359" s="113"/>
      <c r="U359" s="113"/>
      <c r="V359" s="113"/>
      <c r="W359" s="113"/>
      <c r="X359" s="113"/>
    </row>
    <row r="360" spans="20:24" ht="12.75">
      <c r="T360" s="113"/>
      <c r="U360" s="113"/>
      <c r="V360" s="113"/>
      <c r="W360" s="113"/>
      <c r="X360" s="113"/>
    </row>
    <row r="361" spans="20:24" ht="12.75">
      <c r="T361" s="113"/>
      <c r="U361" s="113"/>
      <c r="V361" s="113"/>
      <c r="W361" s="113"/>
      <c r="X361" s="113"/>
    </row>
    <row r="362" spans="20:24" ht="12.75">
      <c r="T362" s="113"/>
      <c r="U362" s="113"/>
      <c r="V362" s="113"/>
      <c r="W362" s="113"/>
      <c r="X362" s="113"/>
    </row>
    <row r="363" spans="20:24" ht="12.75">
      <c r="T363" s="113"/>
      <c r="U363" s="113"/>
      <c r="V363" s="113"/>
      <c r="W363" s="113"/>
      <c r="X363" s="113"/>
    </row>
    <row r="364" spans="20:24" ht="12.75">
      <c r="T364" s="113"/>
      <c r="U364" s="113"/>
      <c r="V364" s="113"/>
      <c r="W364" s="113"/>
      <c r="X364" s="113"/>
    </row>
    <row r="365" spans="20:24" ht="12.75">
      <c r="T365" s="113"/>
      <c r="U365" s="113"/>
      <c r="V365" s="113"/>
      <c r="W365" s="113"/>
      <c r="X365" s="113"/>
    </row>
    <row r="366" spans="20:24" ht="12.75">
      <c r="T366" s="113"/>
      <c r="U366" s="113"/>
      <c r="V366" s="113"/>
      <c r="W366" s="113"/>
      <c r="X366" s="113"/>
    </row>
    <row r="367" spans="20:24" ht="12.75">
      <c r="T367" s="113"/>
      <c r="U367" s="113"/>
      <c r="V367" s="113"/>
      <c r="W367" s="113"/>
      <c r="X367" s="113"/>
    </row>
    <row r="368" spans="20:24" ht="12.75">
      <c r="T368" s="113"/>
      <c r="U368" s="113"/>
      <c r="V368" s="113"/>
      <c r="W368" s="113"/>
      <c r="X368" s="113"/>
    </row>
    <row r="369" spans="20:24" ht="12.75">
      <c r="T369" s="113"/>
      <c r="U369" s="113"/>
      <c r="V369" s="113"/>
      <c r="W369" s="113"/>
      <c r="X369" s="113"/>
    </row>
    <row r="370" spans="20:24" ht="12.75">
      <c r="T370" s="113"/>
      <c r="U370" s="113"/>
      <c r="V370" s="113"/>
      <c r="W370" s="113"/>
      <c r="X370" s="113"/>
    </row>
    <row r="371" spans="20:24" ht="12.75">
      <c r="T371" s="113"/>
      <c r="U371" s="113"/>
      <c r="V371" s="113"/>
      <c r="W371" s="113"/>
      <c r="X371" s="113"/>
    </row>
    <row r="372" spans="20:24" ht="12.75">
      <c r="T372" s="113"/>
      <c r="U372" s="113"/>
      <c r="V372" s="113"/>
      <c r="W372" s="113"/>
      <c r="X372" s="113"/>
    </row>
    <row r="373" spans="20:24" ht="12.75">
      <c r="T373" s="113"/>
      <c r="U373" s="113"/>
      <c r="V373" s="113"/>
      <c r="W373" s="113"/>
      <c r="X373" s="113"/>
    </row>
    <row r="374" spans="20:24" ht="12.75">
      <c r="T374" s="113"/>
      <c r="U374" s="113"/>
      <c r="V374" s="113"/>
      <c r="W374" s="113"/>
      <c r="X374" s="113"/>
    </row>
    <row r="375" spans="20:24" ht="12.75">
      <c r="T375" s="113"/>
      <c r="U375" s="113"/>
      <c r="V375" s="113"/>
      <c r="W375" s="113"/>
      <c r="X375" s="113"/>
    </row>
    <row r="376" spans="20:24" ht="12.75">
      <c r="T376" s="113"/>
      <c r="U376" s="113"/>
      <c r="V376" s="113"/>
      <c r="W376" s="113"/>
      <c r="X376" s="113"/>
    </row>
    <row r="377" spans="20:24" ht="12.75">
      <c r="T377" s="113"/>
      <c r="U377" s="113"/>
      <c r="V377" s="113"/>
      <c r="W377" s="113"/>
      <c r="X377" s="113"/>
    </row>
    <row r="378" spans="20:24" ht="12.75">
      <c r="T378" s="113"/>
      <c r="U378" s="113"/>
      <c r="V378" s="113"/>
      <c r="W378" s="113"/>
      <c r="X378" s="113"/>
    </row>
    <row r="379" spans="20:24" ht="12.75">
      <c r="T379" s="113"/>
      <c r="U379" s="113"/>
      <c r="V379" s="113"/>
      <c r="W379" s="113"/>
      <c r="X379" s="113"/>
    </row>
    <row r="380" spans="20:24" ht="12.75">
      <c r="T380" s="113"/>
      <c r="U380" s="113"/>
      <c r="V380" s="113"/>
      <c r="W380" s="113"/>
      <c r="X380" s="113"/>
    </row>
    <row r="381" spans="20:24" ht="12.75">
      <c r="T381" s="113"/>
      <c r="U381" s="113"/>
      <c r="V381" s="113"/>
      <c r="W381" s="113"/>
      <c r="X381" s="113"/>
    </row>
    <row r="382" spans="20:24" ht="12.75">
      <c r="T382" s="113"/>
      <c r="U382" s="113"/>
      <c r="V382" s="113"/>
      <c r="W382" s="113"/>
      <c r="X382" s="113"/>
    </row>
    <row r="383" spans="20:24" ht="12.75">
      <c r="T383" s="113"/>
      <c r="U383" s="113"/>
      <c r="V383" s="113"/>
      <c r="W383" s="113"/>
      <c r="X383" s="113"/>
    </row>
    <row r="384" spans="20:24" ht="12.75">
      <c r="T384" s="113"/>
      <c r="U384" s="113"/>
      <c r="V384" s="113"/>
      <c r="W384" s="113"/>
      <c r="X384" s="113"/>
    </row>
    <row r="385" spans="20:24" ht="12.75">
      <c r="T385" s="113"/>
      <c r="U385" s="113"/>
      <c r="V385" s="113"/>
      <c r="W385" s="113"/>
      <c r="X385" s="113"/>
    </row>
    <row r="386" spans="20:24" ht="12.75">
      <c r="T386" s="113"/>
      <c r="U386" s="113"/>
      <c r="V386" s="113"/>
      <c r="W386" s="113"/>
      <c r="X386" s="113"/>
    </row>
    <row r="387" spans="20:24" ht="12.75">
      <c r="T387" s="113"/>
      <c r="U387" s="113"/>
      <c r="V387" s="113"/>
      <c r="W387" s="113"/>
      <c r="X387" s="113"/>
    </row>
    <row r="388" spans="20:24" ht="12.75">
      <c r="T388" s="113"/>
      <c r="U388" s="113"/>
      <c r="V388" s="113"/>
      <c r="W388" s="113"/>
      <c r="X388" s="113"/>
    </row>
    <row r="389" spans="20:24" ht="12.75">
      <c r="T389" s="113"/>
      <c r="U389" s="113"/>
      <c r="V389" s="113"/>
      <c r="W389" s="113"/>
      <c r="X389" s="113"/>
    </row>
    <row r="390" spans="20:24" ht="12.75">
      <c r="T390" s="113"/>
      <c r="U390" s="113"/>
      <c r="V390" s="113"/>
      <c r="W390" s="113"/>
      <c r="X390" s="113"/>
    </row>
    <row r="391" spans="20:24" ht="12.75">
      <c r="T391" s="113"/>
      <c r="U391" s="113"/>
      <c r="V391" s="113"/>
      <c r="W391" s="113"/>
      <c r="X391" s="113"/>
    </row>
    <row r="392" spans="20:24" ht="12.75">
      <c r="T392" s="113"/>
      <c r="U392" s="113"/>
      <c r="V392" s="113"/>
      <c r="W392" s="113"/>
      <c r="X392" s="113"/>
    </row>
    <row r="393" spans="20:24" ht="12.75">
      <c r="T393" s="113"/>
      <c r="U393" s="113"/>
      <c r="V393" s="113"/>
      <c r="W393" s="113"/>
      <c r="X393" s="113"/>
    </row>
    <row r="394" spans="20:24" ht="12.75">
      <c r="T394" s="113"/>
      <c r="U394" s="113"/>
      <c r="V394" s="113"/>
      <c r="W394" s="113"/>
      <c r="X394" s="113"/>
    </row>
    <row r="395" spans="20:24" ht="12.75">
      <c r="T395" s="113"/>
      <c r="U395" s="113"/>
      <c r="V395" s="113"/>
      <c r="W395" s="113"/>
      <c r="X395" s="113"/>
    </row>
    <row r="396" spans="20:24" ht="12.75">
      <c r="T396" s="113"/>
      <c r="U396" s="113"/>
      <c r="V396" s="113"/>
      <c r="W396" s="113"/>
      <c r="X396" s="113"/>
    </row>
    <row r="397" spans="20:24" ht="12.75">
      <c r="T397" s="113"/>
      <c r="U397" s="113"/>
      <c r="V397" s="113"/>
      <c r="W397" s="113"/>
      <c r="X397" s="113"/>
    </row>
    <row r="398" spans="20:24" ht="12.75">
      <c r="T398" s="113"/>
      <c r="U398" s="113"/>
      <c r="V398" s="113"/>
      <c r="W398" s="113"/>
      <c r="X398" s="113"/>
    </row>
    <row r="399" spans="20:24" ht="12.75">
      <c r="T399" s="113"/>
      <c r="U399" s="113"/>
      <c r="V399" s="113"/>
      <c r="W399" s="113"/>
      <c r="X399" s="113"/>
    </row>
    <row r="400" spans="20:24" ht="12.75">
      <c r="T400" s="113"/>
      <c r="U400" s="113"/>
      <c r="V400" s="113"/>
      <c r="W400" s="113"/>
      <c r="X400" s="113"/>
    </row>
    <row r="401" spans="20:24" ht="12.75">
      <c r="T401" s="113"/>
      <c r="U401" s="113"/>
      <c r="V401" s="113"/>
      <c r="W401" s="113"/>
      <c r="X401" s="113"/>
    </row>
    <row r="402" spans="20:24" ht="12.75">
      <c r="T402" s="113"/>
      <c r="U402" s="113"/>
      <c r="V402" s="113"/>
      <c r="W402" s="113"/>
      <c r="X402" s="113"/>
    </row>
    <row r="403" spans="20:24" ht="12.75">
      <c r="T403" s="113"/>
      <c r="U403" s="113"/>
      <c r="V403" s="113"/>
      <c r="W403" s="113"/>
      <c r="X403" s="113"/>
    </row>
    <row r="404" spans="20:24" ht="12.75">
      <c r="T404" s="113"/>
      <c r="U404" s="113"/>
      <c r="V404" s="113"/>
      <c r="W404" s="113"/>
      <c r="X404" s="113"/>
    </row>
    <row r="405" spans="20:24" ht="12.75">
      <c r="T405" s="113"/>
      <c r="U405" s="113"/>
      <c r="V405" s="113"/>
      <c r="W405" s="113"/>
      <c r="X405" s="113"/>
    </row>
    <row r="406" spans="20:24" ht="12.75">
      <c r="T406" s="113"/>
      <c r="U406" s="113"/>
      <c r="V406" s="113"/>
      <c r="W406" s="113"/>
      <c r="X406" s="113"/>
    </row>
    <row r="407" spans="20:24" ht="12.75">
      <c r="T407" s="113"/>
      <c r="U407" s="113"/>
      <c r="V407" s="113"/>
      <c r="W407" s="113"/>
      <c r="X407" s="113"/>
    </row>
    <row r="408" spans="20:24" ht="12.75">
      <c r="T408" s="113"/>
      <c r="U408" s="113"/>
      <c r="V408" s="113"/>
      <c r="W408" s="113"/>
      <c r="X408" s="113"/>
    </row>
    <row r="409" spans="20:24" ht="12.75">
      <c r="T409" s="113"/>
      <c r="U409" s="113"/>
      <c r="V409" s="113"/>
      <c r="W409" s="113"/>
      <c r="X409" s="113"/>
    </row>
    <row r="410" spans="20:24" ht="12.75">
      <c r="T410" s="113"/>
      <c r="U410" s="113"/>
      <c r="V410" s="113"/>
      <c r="W410" s="113"/>
      <c r="X410" s="113"/>
    </row>
    <row r="411" spans="20:24" ht="12.75">
      <c r="T411" s="113"/>
      <c r="U411" s="113"/>
      <c r="V411" s="113"/>
      <c r="W411" s="113"/>
      <c r="X411" s="113"/>
    </row>
    <row r="412" spans="20:24" ht="12.75">
      <c r="T412" s="113"/>
      <c r="U412" s="113"/>
      <c r="V412" s="113"/>
      <c r="W412" s="113"/>
      <c r="X412" s="113"/>
    </row>
    <row r="413" spans="20:24" ht="12.75">
      <c r="T413" s="113"/>
      <c r="U413" s="113"/>
      <c r="V413" s="113"/>
      <c r="W413" s="113"/>
      <c r="X413" s="113"/>
    </row>
    <row r="414" spans="20:24" ht="12.75">
      <c r="T414" s="113"/>
      <c r="U414" s="113"/>
      <c r="V414" s="113"/>
      <c r="W414" s="113"/>
      <c r="X414" s="113"/>
    </row>
    <row r="415" spans="20:24" ht="12.75">
      <c r="T415" s="113"/>
      <c r="U415" s="113"/>
      <c r="V415" s="113"/>
      <c r="W415" s="113"/>
      <c r="X415" s="113"/>
    </row>
    <row r="416" spans="20:24" ht="12.75">
      <c r="T416" s="113"/>
      <c r="U416" s="113"/>
      <c r="V416" s="113"/>
      <c r="W416" s="113"/>
      <c r="X416" s="113"/>
    </row>
    <row r="417" spans="20:24" ht="12.75">
      <c r="T417" s="113"/>
      <c r="U417" s="113"/>
      <c r="V417" s="113"/>
      <c r="W417" s="113"/>
      <c r="X417" s="113"/>
    </row>
    <row r="418" spans="20:24" ht="12.75">
      <c r="T418" s="113"/>
      <c r="U418" s="113"/>
      <c r="V418" s="113"/>
      <c r="W418" s="113"/>
      <c r="X418" s="113"/>
    </row>
    <row r="419" spans="20:24" ht="12.75">
      <c r="T419" s="113"/>
      <c r="U419" s="113"/>
      <c r="V419" s="113"/>
      <c r="W419" s="113"/>
      <c r="X419" s="113"/>
    </row>
    <row r="420" spans="20:24" ht="12.75">
      <c r="T420" s="113"/>
      <c r="U420" s="113"/>
      <c r="V420" s="113"/>
      <c r="W420" s="113"/>
      <c r="X420" s="113"/>
    </row>
    <row r="421" spans="20:24" ht="12.75">
      <c r="T421" s="113"/>
      <c r="U421" s="113"/>
      <c r="V421" s="113"/>
      <c r="W421" s="113"/>
      <c r="X421" s="113"/>
    </row>
    <row r="422" spans="20:24" ht="12.75">
      <c r="T422" s="113"/>
      <c r="U422" s="113"/>
      <c r="V422" s="113"/>
      <c r="W422" s="113"/>
      <c r="X422" s="113"/>
    </row>
    <row r="423" spans="20:24" ht="12.75">
      <c r="T423" s="113"/>
      <c r="U423" s="113"/>
      <c r="V423" s="113"/>
      <c r="W423" s="113"/>
      <c r="X423" s="113"/>
    </row>
    <row r="424" spans="20:24" ht="12.75">
      <c r="T424" s="113"/>
      <c r="U424" s="113"/>
      <c r="V424" s="113"/>
      <c r="W424" s="113"/>
      <c r="X424" s="113"/>
    </row>
    <row r="425" spans="20:24" ht="12.75">
      <c r="T425" s="113"/>
      <c r="U425" s="113"/>
      <c r="V425" s="113"/>
      <c r="W425" s="113"/>
      <c r="X425" s="113"/>
    </row>
    <row r="426" spans="20:24" ht="12.75">
      <c r="T426" s="113"/>
      <c r="U426" s="113"/>
      <c r="V426" s="113"/>
      <c r="W426" s="113"/>
      <c r="X426" s="113"/>
    </row>
    <row r="427" spans="20:24" ht="12.75">
      <c r="T427" s="113"/>
      <c r="U427" s="113"/>
      <c r="V427" s="113"/>
      <c r="W427" s="113"/>
      <c r="X427" s="113"/>
    </row>
    <row r="428" spans="20:24" ht="12.75">
      <c r="T428" s="113"/>
      <c r="U428" s="113"/>
      <c r="V428" s="113"/>
      <c r="W428" s="113"/>
      <c r="X428" s="113"/>
    </row>
    <row r="429" spans="20:24" ht="12.75">
      <c r="T429" s="113"/>
      <c r="U429" s="113"/>
      <c r="V429" s="113"/>
      <c r="W429" s="113"/>
      <c r="X429" s="113"/>
    </row>
    <row r="430" spans="20:24" ht="12.75">
      <c r="T430" s="113"/>
      <c r="U430" s="113"/>
      <c r="V430" s="113"/>
      <c r="W430" s="113"/>
      <c r="X430" s="113"/>
    </row>
    <row r="431" spans="20:24" ht="12.75">
      <c r="T431" s="113"/>
      <c r="U431" s="113"/>
      <c r="V431" s="113"/>
      <c r="W431" s="113"/>
      <c r="X431" s="113"/>
    </row>
    <row r="432" spans="20:24" ht="12.75">
      <c r="T432" s="113"/>
      <c r="U432" s="113"/>
      <c r="V432" s="113"/>
      <c r="W432" s="113"/>
      <c r="X432" s="113"/>
    </row>
    <row r="433" spans="20:24" ht="12.75">
      <c r="T433" s="113"/>
      <c r="U433" s="113"/>
      <c r="V433" s="113"/>
      <c r="W433" s="113"/>
      <c r="X433" s="113"/>
    </row>
    <row r="434" spans="20:24" ht="12.75">
      <c r="T434" s="113"/>
      <c r="U434" s="113"/>
      <c r="V434" s="113"/>
      <c r="W434" s="113"/>
      <c r="X434" s="113"/>
    </row>
    <row r="435" spans="20:24" ht="12.75">
      <c r="T435" s="113"/>
      <c r="U435" s="113"/>
      <c r="V435" s="113"/>
      <c r="W435" s="113"/>
      <c r="X435" s="113"/>
    </row>
    <row r="436" spans="20:24" ht="12.75">
      <c r="T436" s="113"/>
      <c r="U436" s="113"/>
      <c r="V436" s="113"/>
      <c r="W436" s="113"/>
      <c r="X436" s="113"/>
    </row>
    <row r="437" spans="20:24" ht="12.75">
      <c r="T437" s="113"/>
      <c r="U437" s="113"/>
      <c r="V437" s="113"/>
      <c r="W437" s="113"/>
      <c r="X437" s="113"/>
    </row>
    <row r="438" spans="20:24" ht="12.75">
      <c r="T438" s="113"/>
      <c r="U438" s="113"/>
      <c r="V438" s="113"/>
      <c r="W438" s="113"/>
      <c r="X438" s="113"/>
    </row>
    <row r="439" spans="20:24" ht="12.75">
      <c r="T439" s="113"/>
      <c r="U439" s="113"/>
      <c r="V439" s="113"/>
      <c r="W439" s="113"/>
      <c r="X439" s="113"/>
    </row>
    <row r="440" spans="20:24" ht="12.75">
      <c r="T440" s="113"/>
      <c r="U440" s="113"/>
      <c r="V440" s="113"/>
      <c r="W440" s="113"/>
      <c r="X440" s="113"/>
    </row>
    <row r="441" spans="20:24" ht="12.75">
      <c r="T441" s="113"/>
      <c r="U441" s="113"/>
      <c r="V441" s="113"/>
      <c r="W441" s="113"/>
      <c r="X441" s="113"/>
    </row>
    <row r="442" spans="20:24" ht="12.75">
      <c r="T442" s="113"/>
      <c r="U442" s="113"/>
      <c r="V442" s="113"/>
      <c r="W442" s="113"/>
      <c r="X442" s="113"/>
    </row>
    <row r="443" spans="20:24" ht="12.75">
      <c r="T443" s="113"/>
      <c r="U443" s="113"/>
      <c r="V443" s="113"/>
      <c r="W443" s="113"/>
      <c r="X443" s="113"/>
    </row>
    <row r="444" spans="20:24" ht="12.75">
      <c r="T444" s="113"/>
      <c r="U444" s="113"/>
      <c r="V444" s="113"/>
      <c r="W444" s="113"/>
      <c r="X444" s="113"/>
    </row>
    <row r="445" spans="20:24" ht="12.75">
      <c r="T445" s="113"/>
      <c r="U445" s="113"/>
      <c r="V445" s="113"/>
      <c r="W445" s="113"/>
      <c r="X445" s="113"/>
    </row>
    <row r="446" spans="20:24" ht="12.75">
      <c r="T446" s="113"/>
      <c r="U446" s="113"/>
      <c r="V446" s="113"/>
      <c r="W446" s="113"/>
      <c r="X446" s="113"/>
    </row>
    <row r="447" spans="20:24" ht="12.75">
      <c r="T447" s="113"/>
      <c r="U447" s="113"/>
      <c r="V447" s="113"/>
      <c r="W447" s="113"/>
      <c r="X447" s="113"/>
    </row>
    <row r="448" spans="20:24" ht="12.75">
      <c r="T448" s="113"/>
      <c r="U448" s="113"/>
      <c r="V448" s="113"/>
      <c r="W448" s="113"/>
      <c r="X448" s="113"/>
    </row>
    <row r="449" spans="20:24" ht="12.75">
      <c r="T449" s="113"/>
      <c r="U449" s="113"/>
      <c r="V449" s="113"/>
      <c r="W449" s="113"/>
      <c r="X449" s="113"/>
    </row>
    <row r="450" spans="20:24" ht="12.75">
      <c r="T450" s="113"/>
      <c r="U450" s="113"/>
      <c r="V450" s="113"/>
      <c r="W450" s="113"/>
      <c r="X450" s="113"/>
    </row>
    <row r="451" spans="20:24" ht="12.75">
      <c r="T451" s="113"/>
      <c r="U451" s="113"/>
      <c r="V451" s="113"/>
      <c r="W451" s="113"/>
      <c r="X451" s="113"/>
    </row>
    <row r="452" spans="20:24" ht="12.75">
      <c r="T452" s="113"/>
      <c r="U452" s="113"/>
      <c r="V452" s="113"/>
      <c r="W452" s="113"/>
      <c r="X452" s="113"/>
    </row>
    <row r="453" spans="20:24" ht="12.75">
      <c r="T453" s="113"/>
      <c r="U453" s="113"/>
      <c r="V453" s="113"/>
      <c r="W453" s="113"/>
      <c r="X453" s="113"/>
    </row>
    <row r="454" spans="20:24" ht="12.75">
      <c r="T454" s="113"/>
      <c r="U454" s="113"/>
      <c r="V454" s="113"/>
      <c r="W454" s="113"/>
      <c r="X454" s="113"/>
    </row>
    <row r="455" spans="20:24" ht="12.75">
      <c r="T455" s="113"/>
      <c r="U455" s="113"/>
      <c r="V455" s="113"/>
      <c r="W455" s="113"/>
      <c r="X455" s="113"/>
    </row>
    <row r="456" spans="20:24" ht="12.75">
      <c r="T456" s="113"/>
      <c r="U456" s="113"/>
      <c r="V456" s="113"/>
      <c r="W456" s="113"/>
      <c r="X456" s="113"/>
    </row>
    <row r="457" spans="20:24" ht="12.75">
      <c r="T457" s="113"/>
      <c r="U457" s="113"/>
      <c r="V457" s="113"/>
      <c r="W457" s="113"/>
      <c r="X457" s="113"/>
    </row>
    <row r="458" spans="20:24" ht="12.75">
      <c r="T458" s="113"/>
      <c r="U458" s="113"/>
      <c r="V458" s="113"/>
      <c r="W458" s="113"/>
      <c r="X458" s="113"/>
    </row>
    <row r="459" spans="20:24" ht="12.75">
      <c r="T459" s="113"/>
      <c r="U459" s="113"/>
      <c r="V459" s="113"/>
      <c r="W459" s="113"/>
      <c r="X459" s="113"/>
    </row>
    <row r="460" spans="20:24" ht="12.75">
      <c r="T460" s="113"/>
      <c r="U460" s="113"/>
      <c r="V460" s="113"/>
      <c r="W460" s="113"/>
      <c r="X460" s="113"/>
    </row>
    <row r="461" spans="20:24" ht="12.75">
      <c r="T461" s="113"/>
      <c r="U461" s="113"/>
      <c r="V461" s="113"/>
      <c r="W461" s="113"/>
      <c r="X461" s="113"/>
    </row>
    <row r="462" spans="20:24" ht="12.75">
      <c r="T462" s="113"/>
      <c r="U462" s="113"/>
      <c r="V462" s="113"/>
      <c r="W462" s="113"/>
      <c r="X462" s="113"/>
    </row>
    <row r="463" spans="20:24" ht="12.75">
      <c r="T463" s="113"/>
      <c r="U463" s="113"/>
      <c r="V463" s="113"/>
      <c r="W463" s="113"/>
      <c r="X463" s="113"/>
    </row>
    <row r="464" spans="20:24" ht="12.75">
      <c r="T464" s="113"/>
      <c r="U464" s="113"/>
      <c r="V464" s="113"/>
      <c r="W464" s="113"/>
      <c r="X464" s="113"/>
    </row>
    <row r="465" spans="20:24" ht="12.75">
      <c r="T465" s="113"/>
      <c r="U465" s="113"/>
      <c r="V465" s="113"/>
      <c r="W465" s="113"/>
      <c r="X465" s="113"/>
    </row>
    <row r="466" spans="20:24" ht="12.75">
      <c r="T466" s="113"/>
      <c r="U466" s="113"/>
      <c r="V466" s="113"/>
      <c r="W466" s="113"/>
      <c r="X466" s="113"/>
    </row>
    <row r="467" spans="20:24" ht="12.75">
      <c r="T467" s="113"/>
      <c r="U467" s="113"/>
      <c r="V467" s="113"/>
      <c r="W467" s="113"/>
      <c r="X467" s="113"/>
    </row>
    <row r="468" spans="20:24" ht="12.75">
      <c r="T468" s="113"/>
      <c r="U468" s="113"/>
      <c r="V468" s="113"/>
      <c r="W468" s="113"/>
      <c r="X468" s="113"/>
    </row>
    <row r="469" spans="20:24" ht="12.75">
      <c r="T469" s="113"/>
      <c r="U469" s="113"/>
      <c r="V469" s="113"/>
      <c r="W469" s="113"/>
      <c r="X469" s="113"/>
    </row>
    <row r="470" spans="20:24" ht="12.75">
      <c r="T470" s="113"/>
      <c r="U470" s="113"/>
      <c r="V470" s="113"/>
      <c r="W470" s="113"/>
      <c r="X470" s="113"/>
    </row>
    <row r="471" spans="20:24" ht="12.75">
      <c r="T471" s="113"/>
      <c r="U471" s="113"/>
      <c r="V471" s="113"/>
      <c r="W471" s="113"/>
      <c r="X471" s="113"/>
    </row>
    <row r="472" spans="20:24" ht="12.75">
      <c r="T472" s="113"/>
      <c r="U472" s="113"/>
      <c r="V472" s="113"/>
      <c r="W472" s="113"/>
      <c r="X472" s="113"/>
    </row>
    <row r="473" spans="20:24" ht="12.75">
      <c r="T473" s="113"/>
      <c r="U473" s="113"/>
      <c r="V473" s="113"/>
      <c r="W473" s="113"/>
      <c r="X473" s="113"/>
    </row>
    <row r="474" spans="20:24" ht="12.75">
      <c r="T474" s="113"/>
      <c r="U474" s="113"/>
      <c r="V474" s="113"/>
      <c r="W474" s="113"/>
      <c r="X474" s="113"/>
    </row>
    <row r="475" spans="20:24" ht="12.75">
      <c r="T475" s="113"/>
      <c r="U475" s="113"/>
      <c r="V475" s="113"/>
      <c r="W475" s="113"/>
      <c r="X475" s="113"/>
    </row>
    <row r="476" spans="20:24" ht="12.75">
      <c r="T476" s="113"/>
      <c r="U476" s="113"/>
      <c r="V476" s="113"/>
      <c r="W476" s="113"/>
      <c r="X476" s="113"/>
    </row>
    <row r="477" spans="20:24" ht="12.75">
      <c r="T477" s="113"/>
      <c r="U477" s="113"/>
      <c r="V477" s="113"/>
      <c r="W477" s="113"/>
      <c r="X477" s="113"/>
    </row>
    <row r="478" spans="20:24" ht="12.75">
      <c r="T478" s="113"/>
      <c r="U478" s="113"/>
      <c r="V478" s="113"/>
      <c r="W478" s="113"/>
      <c r="X478" s="113"/>
    </row>
    <row r="479" spans="20:24" ht="12.75">
      <c r="T479" s="113"/>
      <c r="U479" s="113"/>
      <c r="V479" s="113"/>
      <c r="W479" s="113"/>
      <c r="X479" s="113"/>
    </row>
    <row r="480" spans="20:24" ht="12.75">
      <c r="T480" s="113"/>
      <c r="U480" s="113"/>
      <c r="V480" s="113"/>
      <c r="W480" s="113"/>
      <c r="X480" s="113"/>
    </row>
    <row r="481" spans="20:24" ht="12.75">
      <c r="T481" s="113"/>
      <c r="U481" s="113"/>
      <c r="V481" s="113"/>
      <c r="W481" s="113"/>
      <c r="X481" s="113"/>
    </row>
    <row r="482" spans="20:24" ht="12.75">
      <c r="T482" s="113"/>
      <c r="U482" s="113"/>
      <c r="V482" s="113"/>
      <c r="W482" s="113"/>
      <c r="X482" s="113"/>
    </row>
    <row r="483" spans="20:24" ht="12.75">
      <c r="T483" s="113"/>
      <c r="U483" s="113"/>
      <c r="V483" s="113"/>
      <c r="W483" s="113"/>
      <c r="X483" s="113"/>
    </row>
    <row r="484" spans="20:24" ht="12.75">
      <c r="T484" s="113"/>
      <c r="U484" s="113"/>
      <c r="V484" s="113"/>
      <c r="W484" s="113"/>
      <c r="X484" s="113"/>
    </row>
    <row r="485" spans="20:24" ht="12.75">
      <c r="T485" s="113"/>
      <c r="U485" s="113"/>
      <c r="V485" s="113"/>
      <c r="W485" s="113"/>
      <c r="X485" s="113"/>
    </row>
    <row r="486" spans="20:24" ht="12.75">
      <c r="T486" s="113"/>
      <c r="U486" s="113"/>
      <c r="V486" s="113"/>
      <c r="W486" s="113"/>
      <c r="X486" s="113"/>
    </row>
    <row r="487" spans="20:24" ht="12.75">
      <c r="T487" s="113"/>
      <c r="U487" s="113"/>
      <c r="V487" s="113"/>
      <c r="W487" s="113"/>
      <c r="X487" s="113"/>
    </row>
    <row r="488" spans="20:24" ht="12.75">
      <c r="T488" s="113"/>
      <c r="U488" s="113"/>
      <c r="V488" s="113"/>
      <c r="W488" s="113"/>
      <c r="X488" s="113"/>
    </row>
    <row r="489" spans="20:24" ht="12.75">
      <c r="T489" s="113"/>
      <c r="U489" s="113"/>
      <c r="V489" s="113"/>
      <c r="W489" s="113"/>
      <c r="X489" s="113"/>
    </row>
    <row r="490" spans="20:24" ht="12.75">
      <c r="T490" s="113"/>
      <c r="U490" s="113"/>
      <c r="V490" s="113"/>
      <c r="W490" s="113"/>
      <c r="X490" s="113"/>
    </row>
    <row r="491" spans="20:24" ht="12.75">
      <c r="T491" s="113"/>
      <c r="U491" s="113"/>
      <c r="V491" s="113"/>
      <c r="W491" s="113"/>
      <c r="X491" s="113"/>
    </row>
    <row r="492" spans="20:24" ht="12.75">
      <c r="T492" s="113"/>
      <c r="U492" s="113"/>
      <c r="V492" s="113"/>
      <c r="W492" s="113"/>
      <c r="X492" s="113"/>
    </row>
    <row r="493" spans="20:24" ht="12.75">
      <c r="T493" s="113"/>
      <c r="U493" s="113"/>
      <c r="V493" s="113"/>
      <c r="W493" s="113"/>
      <c r="X493" s="113"/>
    </row>
    <row r="494" spans="20:24" ht="12.75">
      <c r="T494" s="113"/>
      <c r="U494" s="113"/>
      <c r="V494" s="113"/>
      <c r="W494" s="113"/>
      <c r="X494" s="113"/>
    </row>
    <row r="495" spans="20:24" ht="12.75">
      <c r="T495" s="113"/>
      <c r="U495" s="113"/>
      <c r="V495" s="113"/>
      <c r="W495" s="113"/>
      <c r="X495" s="113"/>
    </row>
    <row r="496" spans="20:24" ht="12.75">
      <c r="T496" s="113"/>
      <c r="U496" s="113"/>
      <c r="V496" s="113"/>
      <c r="W496" s="113"/>
      <c r="X496" s="113"/>
    </row>
    <row r="497" spans="20:24" ht="12.75">
      <c r="T497" s="113"/>
      <c r="U497" s="113"/>
      <c r="V497" s="113"/>
      <c r="W497" s="113"/>
      <c r="X497" s="113"/>
    </row>
    <row r="498" spans="20:24" ht="12.75">
      <c r="T498" s="113"/>
      <c r="U498" s="113"/>
      <c r="V498" s="113"/>
      <c r="W498" s="113"/>
      <c r="X498" s="113"/>
    </row>
    <row r="499" spans="20:24" ht="12.75">
      <c r="T499" s="113"/>
      <c r="U499" s="113"/>
      <c r="V499" s="113"/>
      <c r="W499" s="113"/>
      <c r="X499" s="113"/>
    </row>
    <row r="500" spans="20:24" ht="12.75">
      <c r="T500" s="113"/>
      <c r="U500" s="113"/>
      <c r="V500" s="113"/>
      <c r="W500" s="113"/>
      <c r="X500" s="113"/>
    </row>
    <row r="501" spans="20:24" ht="12.75">
      <c r="T501" s="113"/>
      <c r="U501" s="113"/>
      <c r="V501" s="113"/>
      <c r="W501" s="113"/>
      <c r="X501" s="113"/>
    </row>
    <row r="502" spans="20:24" ht="12.75">
      <c r="T502" s="113"/>
      <c r="U502" s="113"/>
      <c r="V502" s="113"/>
      <c r="W502" s="113"/>
      <c r="X502" s="113"/>
    </row>
    <row r="503" spans="20:24" ht="12.75">
      <c r="T503" s="113"/>
      <c r="U503" s="113"/>
      <c r="V503" s="113"/>
      <c r="W503" s="113"/>
      <c r="X503" s="113"/>
    </row>
    <row r="504" spans="20:24" ht="12.75">
      <c r="T504" s="113"/>
      <c r="U504" s="113"/>
      <c r="V504" s="113"/>
      <c r="W504" s="113"/>
      <c r="X504" s="113"/>
    </row>
    <row r="505" spans="20:24" ht="12.75">
      <c r="T505" s="113"/>
      <c r="U505" s="113"/>
      <c r="V505" s="113"/>
      <c r="W505" s="113"/>
      <c r="X505" s="113"/>
    </row>
    <row r="506" spans="20:24" ht="12.75">
      <c r="T506" s="113"/>
      <c r="U506" s="113"/>
      <c r="V506" s="113"/>
      <c r="W506" s="113"/>
      <c r="X506" s="113"/>
    </row>
    <row r="507" spans="20:24" ht="12.75">
      <c r="T507" s="113"/>
      <c r="U507" s="113"/>
      <c r="V507" s="113"/>
      <c r="W507" s="113"/>
      <c r="X507" s="113"/>
    </row>
    <row r="508" spans="20:24" ht="12.75">
      <c r="T508" s="113"/>
      <c r="U508" s="113"/>
      <c r="V508" s="113"/>
      <c r="W508" s="113"/>
      <c r="X508" s="113"/>
    </row>
    <row r="509" spans="20:24" ht="12.75">
      <c r="T509" s="113"/>
      <c r="U509" s="113"/>
      <c r="V509" s="113"/>
      <c r="W509" s="113"/>
      <c r="X509" s="113"/>
    </row>
    <row r="510" spans="20:24" ht="12.75">
      <c r="T510" s="113"/>
      <c r="U510" s="113"/>
      <c r="V510" s="113"/>
      <c r="W510" s="113"/>
      <c r="X510" s="113"/>
    </row>
    <row r="511" spans="20:24" ht="12.75">
      <c r="T511" s="113"/>
      <c r="U511" s="113"/>
      <c r="V511" s="113"/>
      <c r="W511" s="113"/>
      <c r="X511" s="113"/>
    </row>
    <row r="512" spans="20:24" ht="12.75">
      <c r="T512" s="113"/>
      <c r="U512" s="113"/>
      <c r="V512" s="113"/>
      <c r="W512" s="113"/>
      <c r="X512" s="113"/>
    </row>
    <row r="513" spans="20:24" ht="12.75">
      <c r="T513" s="113"/>
      <c r="U513" s="113"/>
      <c r="V513" s="113"/>
      <c r="W513" s="113"/>
      <c r="X513" s="113"/>
    </row>
    <row r="514" spans="20:24" ht="12.75">
      <c r="T514" s="113"/>
      <c r="U514" s="113"/>
      <c r="V514" s="113"/>
      <c r="W514" s="113"/>
      <c r="X514" s="113"/>
    </row>
    <row r="515" spans="20:24" ht="12.75">
      <c r="T515" s="113"/>
      <c r="U515" s="113"/>
      <c r="V515" s="113"/>
      <c r="W515" s="113"/>
      <c r="X515" s="113"/>
    </row>
    <row r="516" spans="20:24" ht="12.75">
      <c r="T516" s="113"/>
      <c r="U516" s="113"/>
      <c r="V516" s="113"/>
      <c r="W516" s="113"/>
      <c r="X516" s="113"/>
    </row>
    <row r="517" spans="20:24" ht="12.75">
      <c r="T517" s="113"/>
      <c r="U517" s="113"/>
      <c r="V517" s="113"/>
      <c r="W517" s="113"/>
      <c r="X517" s="113"/>
    </row>
    <row r="518" spans="20:24" ht="12.75">
      <c r="T518" s="113"/>
      <c r="U518" s="113"/>
      <c r="V518" s="113"/>
      <c r="W518" s="113"/>
      <c r="X518" s="113"/>
    </row>
    <row r="519" spans="20:24" ht="12.75">
      <c r="T519" s="113"/>
      <c r="U519" s="113"/>
      <c r="V519" s="113"/>
      <c r="W519" s="113"/>
      <c r="X519" s="113"/>
    </row>
    <row r="520" spans="20:24" ht="12.75">
      <c r="T520" s="113"/>
      <c r="U520" s="113"/>
      <c r="V520" s="113"/>
      <c r="W520" s="113"/>
      <c r="X520" s="113"/>
    </row>
    <row r="521" spans="20:24" ht="12.75">
      <c r="T521" s="113"/>
      <c r="U521" s="113"/>
      <c r="V521" s="113"/>
      <c r="W521" s="113"/>
      <c r="X521" s="113"/>
    </row>
    <row r="522" spans="20:24" ht="12.75">
      <c r="T522" s="113"/>
      <c r="U522" s="113"/>
      <c r="V522" s="113"/>
      <c r="W522" s="113"/>
      <c r="X522" s="113"/>
    </row>
    <row r="523" spans="20:24" ht="12.75">
      <c r="T523" s="113"/>
      <c r="U523" s="113"/>
      <c r="V523" s="113"/>
      <c r="W523" s="113"/>
      <c r="X523" s="113"/>
    </row>
    <row r="524" spans="20:24" ht="12.75">
      <c r="T524" s="113"/>
      <c r="U524" s="113"/>
      <c r="V524" s="113"/>
      <c r="W524" s="113"/>
      <c r="X524" s="113"/>
    </row>
    <row r="525" spans="20:24" ht="12.75">
      <c r="T525" s="113"/>
      <c r="U525" s="113"/>
      <c r="V525" s="113"/>
      <c r="W525" s="113"/>
      <c r="X525" s="113"/>
    </row>
    <row r="526" spans="20:24" ht="12.75">
      <c r="T526" s="113"/>
      <c r="U526" s="113"/>
      <c r="V526" s="113"/>
      <c r="W526" s="113"/>
      <c r="X526" s="113"/>
    </row>
    <row r="527" spans="20:24" ht="12.75">
      <c r="T527" s="113"/>
      <c r="U527" s="113"/>
      <c r="V527" s="113"/>
      <c r="W527" s="113"/>
      <c r="X527" s="113"/>
    </row>
    <row r="528" spans="20:24" ht="12.75">
      <c r="T528" s="113"/>
      <c r="U528" s="113"/>
      <c r="V528" s="113"/>
      <c r="W528" s="113"/>
      <c r="X528" s="113"/>
    </row>
    <row r="529" spans="20:24" ht="12.75">
      <c r="T529" s="113"/>
      <c r="U529" s="113"/>
      <c r="V529" s="113"/>
      <c r="W529" s="113"/>
      <c r="X529" s="113"/>
    </row>
    <row r="530" spans="20:24" ht="12.75">
      <c r="T530" s="113"/>
      <c r="U530" s="113"/>
      <c r="V530" s="113"/>
      <c r="W530" s="113"/>
      <c r="X530" s="113"/>
    </row>
    <row r="531" spans="20:24" ht="12.75">
      <c r="T531" s="113"/>
      <c r="U531" s="113"/>
      <c r="V531" s="113"/>
      <c r="W531" s="113"/>
      <c r="X531" s="113"/>
    </row>
    <row r="532" spans="20:24" ht="12.75">
      <c r="T532" s="113"/>
      <c r="U532" s="113"/>
      <c r="V532" s="113"/>
      <c r="W532" s="113"/>
      <c r="X532" s="113"/>
    </row>
    <row r="533" spans="20:24" ht="12.75">
      <c r="T533" s="113"/>
      <c r="U533" s="113"/>
      <c r="V533" s="113"/>
      <c r="W533" s="113"/>
      <c r="X533" s="113"/>
    </row>
    <row r="534" spans="20:24" ht="12.75">
      <c r="T534" s="113"/>
      <c r="U534" s="113"/>
      <c r="V534" s="113"/>
      <c r="W534" s="113"/>
      <c r="X534" s="113"/>
    </row>
    <row r="535" spans="20:24" ht="12.75">
      <c r="T535" s="113"/>
      <c r="U535" s="113"/>
      <c r="V535" s="113"/>
      <c r="W535" s="113"/>
      <c r="X535" s="113"/>
    </row>
    <row r="536" spans="20:24" ht="12.75">
      <c r="T536" s="113"/>
      <c r="U536" s="113"/>
      <c r="V536" s="113"/>
      <c r="W536" s="113"/>
      <c r="X536" s="113"/>
    </row>
    <row r="537" spans="20:24" ht="12.75">
      <c r="T537" s="113"/>
      <c r="U537" s="113"/>
      <c r="V537" s="113"/>
      <c r="W537" s="113"/>
      <c r="X537" s="113"/>
    </row>
    <row r="538" spans="20:24" ht="12.75">
      <c r="T538" s="113"/>
      <c r="U538" s="113"/>
      <c r="V538" s="113"/>
      <c r="W538" s="113"/>
      <c r="X538" s="113"/>
    </row>
    <row r="539" spans="20:24" ht="12.75">
      <c r="T539" s="113"/>
      <c r="U539" s="113"/>
      <c r="V539" s="113"/>
      <c r="W539" s="113"/>
      <c r="X539" s="113"/>
    </row>
    <row r="540" spans="20:24" ht="12.75">
      <c r="T540" s="113"/>
      <c r="U540" s="113"/>
      <c r="V540" s="113"/>
      <c r="W540" s="113"/>
      <c r="X540" s="113"/>
    </row>
    <row r="541" spans="20:24" ht="12.75">
      <c r="T541" s="113"/>
      <c r="U541" s="113"/>
      <c r="V541" s="113"/>
      <c r="W541" s="113"/>
      <c r="X541" s="113"/>
    </row>
    <row r="542" spans="20:24" ht="12.75">
      <c r="T542" s="113"/>
      <c r="U542" s="113"/>
      <c r="V542" s="113"/>
      <c r="W542" s="113"/>
      <c r="X542" s="113"/>
    </row>
    <row r="543" spans="20:24" ht="12.75">
      <c r="T543" s="113"/>
      <c r="U543" s="113"/>
      <c r="V543" s="113"/>
      <c r="W543" s="113"/>
      <c r="X543" s="113"/>
    </row>
    <row r="544" spans="20:24" ht="12.75">
      <c r="T544" s="113"/>
      <c r="U544" s="113"/>
      <c r="V544" s="113"/>
      <c r="W544" s="113"/>
      <c r="X544" s="113"/>
    </row>
    <row r="545" spans="20:24" ht="12.75">
      <c r="T545" s="113"/>
      <c r="U545" s="113"/>
      <c r="V545" s="113"/>
      <c r="W545" s="113"/>
      <c r="X545" s="113"/>
    </row>
    <row r="546" spans="20:24" ht="12.75">
      <c r="T546" s="113"/>
      <c r="U546" s="113"/>
      <c r="V546" s="113"/>
      <c r="W546" s="113"/>
      <c r="X546" s="113"/>
    </row>
    <row r="547" spans="20:24" ht="12.75">
      <c r="T547" s="113"/>
      <c r="U547" s="113"/>
      <c r="V547" s="113"/>
      <c r="W547" s="113"/>
      <c r="X547" s="113"/>
    </row>
    <row r="548" spans="20:24" ht="12.75">
      <c r="T548" s="113"/>
      <c r="U548" s="113"/>
      <c r="V548" s="113"/>
      <c r="W548" s="113"/>
      <c r="X548" s="113"/>
    </row>
    <row r="549" spans="20:24" ht="12.75">
      <c r="T549" s="113"/>
      <c r="U549" s="113"/>
      <c r="V549" s="113"/>
      <c r="W549" s="113"/>
      <c r="X549" s="113"/>
    </row>
    <row r="550" spans="20:24" ht="12.75">
      <c r="T550" s="113"/>
      <c r="U550" s="113"/>
      <c r="V550" s="113"/>
      <c r="W550" s="113"/>
      <c r="X550" s="113"/>
    </row>
    <row r="551" spans="20:24" ht="12.75">
      <c r="T551" s="113"/>
      <c r="U551" s="113"/>
      <c r="V551" s="113"/>
      <c r="W551" s="113"/>
      <c r="X551" s="113"/>
    </row>
    <row r="552" spans="20:24" ht="12.75">
      <c r="T552" s="113"/>
      <c r="U552" s="113"/>
      <c r="V552" s="113"/>
      <c r="W552" s="113"/>
      <c r="X552" s="113"/>
    </row>
    <row r="553" spans="20:24" ht="12.75">
      <c r="T553" s="113"/>
      <c r="U553" s="113"/>
      <c r="V553" s="113"/>
      <c r="W553" s="113"/>
      <c r="X553" s="113"/>
    </row>
    <row r="554" spans="20:24" ht="12.75">
      <c r="T554" s="113"/>
      <c r="U554" s="113"/>
      <c r="V554" s="113"/>
      <c r="W554" s="113"/>
      <c r="X554" s="113"/>
    </row>
    <row r="555" spans="20:24" ht="12.75">
      <c r="T555" s="113"/>
      <c r="U555" s="113"/>
      <c r="V555" s="113"/>
      <c r="W555" s="113"/>
      <c r="X555" s="113"/>
    </row>
    <row r="556" spans="20:24" ht="12.75">
      <c r="T556" s="113"/>
      <c r="U556" s="113"/>
      <c r="V556" s="113"/>
      <c r="W556" s="113"/>
      <c r="X556" s="113"/>
    </row>
    <row r="557" spans="20:24" ht="12.75">
      <c r="T557" s="113"/>
      <c r="U557" s="113"/>
      <c r="V557" s="113"/>
      <c r="W557" s="113"/>
      <c r="X557" s="113"/>
    </row>
    <row r="558" spans="20:24" ht="12.75">
      <c r="T558" s="113"/>
      <c r="U558" s="113"/>
      <c r="V558" s="113"/>
      <c r="W558" s="113"/>
      <c r="X558" s="113"/>
    </row>
    <row r="559" spans="20:24" ht="12.75">
      <c r="T559" s="113"/>
      <c r="U559" s="113"/>
      <c r="V559" s="113"/>
      <c r="W559" s="113"/>
      <c r="X559" s="113"/>
    </row>
    <row r="560" spans="20:24" ht="12.75">
      <c r="T560" s="113"/>
      <c r="U560" s="113"/>
      <c r="V560" s="113"/>
      <c r="W560" s="113"/>
      <c r="X560" s="113"/>
    </row>
    <row r="561" spans="20:24" ht="12.75">
      <c r="T561" s="113"/>
      <c r="U561" s="113"/>
      <c r="V561" s="113"/>
      <c r="W561" s="113"/>
      <c r="X561" s="113"/>
    </row>
    <row r="562" spans="20:24" ht="12.75">
      <c r="T562" s="113"/>
      <c r="U562" s="113"/>
      <c r="V562" s="113"/>
      <c r="W562" s="113"/>
      <c r="X562" s="113"/>
    </row>
    <row r="563" spans="20:24" ht="12.75">
      <c r="T563" s="113"/>
      <c r="U563" s="113"/>
      <c r="V563" s="113"/>
      <c r="W563" s="113"/>
      <c r="X563" s="113"/>
    </row>
    <row r="564" spans="20:24" ht="12.75">
      <c r="T564" s="113"/>
      <c r="U564" s="113"/>
      <c r="V564" s="113"/>
      <c r="W564" s="113"/>
      <c r="X564" s="113"/>
    </row>
    <row r="565" spans="20:24" ht="12.75">
      <c r="T565" s="113"/>
      <c r="U565" s="113"/>
      <c r="V565" s="113"/>
      <c r="W565" s="113"/>
      <c r="X565" s="113"/>
    </row>
    <row r="566" spans="20:24" ht="12.75">
      <c r="T566" s="113"/>
      <c r="U566" s="113"/>
      <c r="V566" s="113"/>
      <c r="W566" s="113"/>
      <c r="X566" s="113"/>
    </row>
    <row r="567" spans="20:24" ht="12.75">
      <c r="T567" s="113"/>
      <c r="U567" s="113"/>
      <c r="V567" s="113"/>
      <c r="W567" s="113"/>
      <c r="X567" s="113"/>
    </row>
    <row r="568" spans="20:24" ht="12.75">
      <c r="T568" s="113"/>
      <c r="U568" s="113"/>
      <c r="V568" s="113"/>
      <c r="W568" s="113"/>
      <c r="X568" s="113"/>
    </row>
    <row r="569" spans="20:24" ht="12.75">
      <c r="T569" s="113"/>
      <c r="U569" s="113"/>
      <c r="V569" s="113"/>
      <c r="W569" s="113"/>
      <c r="X569" s="113"/>
    </row>
    <row r="570" spans="20:24" ht="12.75">
      <c r="T570" s="113"/>
      <c r="U570" s="113"/>
      <c r="V570" s="113"/>
      <c r="W570" s="113"/>
      <c r="X570" s="113"/>
    </row>
    <row r="571" spans="20:24" ht="12.75">
      <c r="T571" s="113"/>
      <c r="U571" s="113"/>
      <c r="V571" s="113"/>
      <c r="W571" s="113"/>
      <c r="X571" s="113"/>
    </row>
    <row r="572" spans="20:24" ht="12.75">
      <c r="T572" s="113"/>
      <c r="U572" s="113"/>
      <c r="V572" s="113"/>
      <c r="W572" s="113"/>
      <c r="X572" s="113"/>
    </row>
    <row r="573" spans="20:24" ht="12.75">
      <c r="T573" s="113"/>
      <c r="U573" s="113"/>
      <c r="V573" s="113"/>
      <c r="W573" s="113"/>
      <c r="X573" s="113"/>
    </row>
    <row r="574" spans="20:24" ht="12.75">
      <c r="T574" s="113"/>
      <c r="U574" s="113"/>
      <c r="V574" s="113"/>
      <c r="W574" s="113"/>
      <c r="X574" s="113"/>
    </row>
    <row r="575" spans="20:24" ht="12.75">
      <c r="T575" s="113"/>
      <c r="U575" s="113"/>
      <c r="V575" s="113"/>
      <c r="W575" s="113"/>
      <c r="X575" s="113"/>
    </row>
    <row r="576" spans="20:24" ht="12.75">
      <c r="T576" s="113"/>
      <c r="U576" s="113"/>
      <c r="V576" s="113"/>
      <c r="W576" s="113"/>
      <c r="X576" s="113"/>
    </row>
    <row r="577" spans="20:24" ht="12.75">
      <c r="T577" s="113"/>
      <c r="U577" s="113"/>
      <c r="V577" s="113"/>
      <c r="W577" s="113"/>
      <c r="X577" s="113"/>
    </row>
    <row r="578" spans="20:24" ht="12.75">
      <c r="T578" s="113"/>
      <c r="U578" s="113"/>
      <c r="V578" s="113"/>
      <c r="W578" s="113"/>
      <c r="X578" s="113"/>
    </row>
    <row r="579" spans="20:24" ht="12.75">
      <c r="T579" s="113"/>
      <c r="U579" s="113"/>
      <c r="V579" s="113"/>
      <c r="W579" s="113"/>
      <c r="X579" s="113"/>
    </row>
    <row r="580" spans="20:24" ht="12.75">
      <c r="T580" s="113"/>
      <c r="U580" s="113"/>
      <c r="V580" s="113"/>
      <c r="W580" s="113"/>
      <c r="X580" s="113"/>
    </row>
    <row r="581" spans="20:24" ht="12.75">
      <c r="T581" s="113"/>
      <c r="U581" s="113"/>
      <c r="V581" s="113"/>
      <c r="W581" s="113"/>
      <c r="X581" s="113"/>
    </row>
    <row r="582" spans="20:24" ht="12.75">
      <c r="T582" s="113"/>
      <c r="U582" s="113"/>
      <c r="V582" s="113"/>
      <c r="W582" s="113"/>
      <c r="X582" s="113"/>
    </row>
    <row r="583" spans="20:24" ht="12.75">
      <c r="T583" s="113"/>
      <c r="U583" s="113"/>
      <c r="V583" s="113"/>
      <c r="W583" s="113"/>
      <c r="X583" s="113"/>
    </row>
    <row r="584" spans="20:24" ht="12.75">
      <c r="T584" s="113"/>
      <c r="U584" s="113"/>
      <c r="V584" s="113"/>
      <c r="W584" s="113"/>
      <c r="X584" s="113"/>
    </row>
    <row r="585" spans="20:24" ht="12.75">
      <c r="T585" s="113"/>
      <c r="U585" s="113"/>
      <c r="V585" s="113"/>
      <c r="W585" s="113"/>
      <c r="X585" s="113"/>
    </row>
    <row r="586" spans="20:24" ht="12.75">
      <c r="T586" s="113"/>
      <c r="U586" s="113"/>
      <c r="V586" s="113"/>
      <c r="W586" s="113"/>
      <c r="X586" s="113"/>
    </row>
    <row r="587" spans="20:24" ht="12.75">
      <c r="T587" s="113"/>
      <c r="U587" s="113"/>
      <c r="V587" s="113"/>
      <c r="W587" s="113"/>
      <c r="X587" s="113"/>
    </row>
    <row r="588" spans="20:24" ht="12.75">
      <c r="T588" s="113"/>
      <c r="U588" s="113"/>
      <c r="V588" s="113"/>
      <c r="W588" s="113"/>
      <c r="X588" s="113"/>
    </row>
    <row r="589" spans="20:24" ht="12.75">
      <c r="T589" s="113"/>
      <c r="U589" s="113"/>
      <c r="V589" s="113"/>
      <c r="W589" s="113"/>
      <c r="X589" s="113"/>
    </row>
    <row r="590" spans="20:24" ht="12.75">
      <c r="T590" s="113"/>
      <c r="U590" s="113"/>
      <c r="V590" s="113"/>
      <c r="W590" s="113"/>
      <c r="X590" s="113"/>
    </row>
    <row r="591" spans="20:24" ht="12.75">
      <c r="T591" s="113"/>
      <c r="U591" s="113"/>
      <c r="V591" s="113"/>
      <c r="W591" s="113"/>
      <c r="X591" s="113"/>
    </row>
    <row r="592" spans="20:24" ht="12.75">
      <c r="T592" s="113"/>
      <c r="U592" s="113"/>
      <c r="V592" s="113"/>
      <c r="W592" s="113"/>
      <c r="X592" s="113"/>
    </row>
    <row r="593" spans="20:24" ht="12.75">
      <c r="T593" s="113"/>
      <c r="U593" s="113"/>
      <c r="V593" s="113"/>
      <c r="W593" s="113"/>
      <c r="X593" s="113"/>
    </row>
    <row r="594" spans="20:24" ht="12.75">
      <c r="T594" s="113"/>
      <c r="U594" s="113"/>
      <c r="V594" s="113"/>
      <c r="W594" s="113"/>
      <c r="X594" s="113"/>
    </row>
    <row r="595" spans="20:24" ht="12.75">
      <c r="T595" s="113"/>
      <c r="U595" s="113"/>
      <c r="V595" s="113"/>
      <c r="W595" s="113"/>
      <c r="X595" s="113"/>
    </row>
    <row r="596" spans="20:24" ht="12.75">
      <c r="T596" s="113"/>
      <c r="U596" s="113"/>
      <c r="V596" s="113"/>
      <c r="W596" s="113"/>
      <c r="X596" s="113"/>
    </row>
    <row r="597" spans="20:24" ht="12.75">
      <c r="T597" s="113"/>
      <c r="U597" s="113"/>
      <c r="V597" s="113"/>
      <c r="W597" s="113"/>
      <c r="X597" s="113"/>
    </row>
    <row r="598" spans="20:24" ht="12.75">
      <c r="T598" s="113"/>
      <c r="U598" s="113"/>
      <c r="V598" s="113"/>
      <c r="W598" s="113"/>
      <c r="X598" s="113"/>
    </row>
    <row r="599" spans="20:24" ht="12.75">
      <c r="T599" s="113"/>
      <c r="U599" s="113"/>
      <c r="V599" s="113"/>
      <c r="W599" s="113"/>
      <c r="X599" s="113"/>
    </row>
    <row r="600" spans="20:24" ht="12.75">
      <c r="T600" s="113"/>
      <c r="U600" s="113"/>
      <c r="V600" s="113"/>
      <c r="W600" s="113"/>
      <c r="X600" s="113"/>
    </row>
    <row r="601" spans="20:24" ht="12.75">
      <c r="T601" s="113"/>
      <c r="U601" s="113"/>
      <c r="V601" s="113"/>
      <c r="W601" s="113"/>
      <c r="X601" s="113"/>
    </row>
    <row r="602" spans="20:24" ht="12.75">
      <c r="T602" s="113"/>
      <c r="U602" s="113"/>
      <c r="V602" s="113"/>
      <c r="W602" s="113"/>
      <c r="X602" s="113"/>
    </row>
    <row r="603" spans="20:24" ht="12.75">
      <c r="T603" s="113"/>
      <c r="U603" s="113"/>
      <c r="V603" s="113"/>
      <c r="W603" s="113"/>
      <c r="X603" s="113"/>
    </row>
    <row r="604" spans="20:24" ht="12.75">
      <c r="T604" s="113"/>
      <c r="U604" s="113"/>
      <c r="V604" s="113"/>
      <c r="W604" s="113"/>
      <c r="X604" s="113"/>
    </row>
    <row r="605" spans="20:24" ht="12.75">
      <c r="T605" s="113"/>
      <c r="U605" s="113"/>
      <c r="V605" s="113"/>
      <c r="W605" s="113"/>
      <c r="X605" s="113"/>
    </row>
    <row r="606" spans="20:24" ht="12.75">
      <c r="T606" s="113"/>
      <c r="U606" s="113"/>
      <c r="V606" s="113"/>
      <c r="W606" s="113"/>
      <c r="X606" s="113"/>
    </row>
    <row r="607" spans="20:24" ht="12.75">
      <c r="T607" s="113"/>
      <c r="U607" s="113"/>
      <c r="V607" s="113"/>
      <c r="W607" s="113"/>
      <c r="X607" s="113"/>
    </row>
    <row r="608" spans="20:24" ht="12.75">
      <c r="T608" s="113"/>
      <c r="U608" s="113"/>
      <c r="V608" s="113"/>
      <c r="W608" s="113"/>
      <c r="X608" s="113"/>
    </row>
    <row r="609" spans="20:24" ht="12.75">
      <c r="T609" s="113"/>
      <c r="U609" s="113"/>
      <c r="V609" s="113"/>
      <c r="W609" s="113"/>
      <c r="X609" s="113"/>
    </row>
    <row r="610" spans="20:24" ht="12.75">
      <c r="T610" s="113"/>
      <c r="U610" s="113"/>
      <c r="V610" s="113"/>
      <c r="W610" s="113"/>
      <c r="X610" s="113"/>
    </row>
    <row r="611" spans="20:24" ht="12.75">
      <c r="T611" s="113"/>
      <c r="U611" s="113"/>
      <c r="V611" s="113"/>
      <c r="W611" s="113"/>
      <c r="X611" s="113"/>
    </row>
    <row r="612" spans="20:24" ht="12.75">
      <c r="T612" s="113"/>
      <c r="U612" s="113"/>
      <c r="V612" s="113"/>
      <c r="W612" s="113"/>
      <c r="X612" s="113"/>
    </row>
    <row r="613" spans="20:24" ht="12.75">
      <c r="T613" s="113"/>
      <c r="U613" s="113"/>
      <c r="V613" s="113"/>
      <c r="W613" s="113"/>
      <c r="X613" s="113"/>
    </row>
    <row r="614" spans="20:24" ht="12.75">
      <c r="T614" s="113"/>
      <c r="U614" s="113"/>
      <c r="V614" s="113"/>
      <c r="W614" s="113"/>
      <c r="X614" s="113"/>
    </row>
    <row r="615" spans="20:24" ht="12.75">
      <c r="T615" s="113"/>
      <c r="U615" s="113"/>
      <c r="V615" s="113"/>
      <c r="W615" s="113"/>
      <c r="X615" s="113"/>
    </row>
    <row r="616" spans="20:24" ht="12.75">
      <c r="T616" s="113"/>
      <c r="U616" s="113"/>
      <c r="V616" s="113"/>
      <c r="W616" s="113"/>
      <c r="X616" s="113"/>
    </row>
    <row r="617" spans="20:24" ht="12.75">
      <c r="T617" s="113"/>
      <c r="U617" s="113"/>
      <c r="V617" s="113"/>
      <c r="W617" s="113"/>
      <c r="X617" s="113"/>
    </row>
    <row r="618" spans="20:24" ht="12.75">
      <c r="T618" s="113"/>
      <c r="U618" s="113"/>
      <c r="V618" s="113"/>
      <c r="W618" s="113"/>
      <c r="X618" s="113"/>
    </row>
    <row r="619" spans="20:24" ht="12.75">
      <c r="T619" s="113"/>
      <c r="U619" s="113"/>
      <c r="V619" s="113"/>
      <c r="W619" s="113"/>
      <c r="X619" s="113"/>
    </row>
    <row r="620" spans="20:24" ht="12.75">
      <c r="T620" s="113"/>
      <c r="U620" s="113"/>
      <c r="V620" s="113"/>
      <c r="W620" s="113"/>
      <c r="X620" s="113"/>
    </row>
    <row r="621" spans="20:24" ht="12.75">
      <c r="T621" s="113"/>
      <c r="U621" s="113"/>
      <c r="V621" s="113"/>
      <c r="W621" s="113"/>
      <c r="X621" s="113"/>
    </row>
    <row r="622" spans="20:24" ht="12.75">
      <c r="T622" s="113"/>
      <c r="U622" s="113"/>
      <c r="V622" s="113"/>
      <c r="W622" s="113"/>
      <c r="X622" s="113"/>
    </row>
    <row r="623" spans="20:24" ht="12.75">
      <c r="T623" s="113"/>
      <c r="U623" s="113"/>
      <c r="V623" s="113"/>
      <c r="W623" s="113"/>
      <c r="X623" s="113"/>
    </row>
    <row r="624" spans="20:24" ht="12.75">
      <c r="T624" s="113"/>
      <c r="U624" s="113"/>
      <c r="V624" s="113"/>
      <c r="W624" s="113"/>
      <c r="X624" s="113"/>
    </row>
    <row r="625" spans="20:24" ht="12.75">
      <c r="T625" s="113"/>
      <c r="U625" s="113"/>
      <c r="V625" s="113"/>
      <c r="W625" s="113"/>
      <c r="X625" s="113"/>
    </row>
    <row r="626" spans="20:24" ht="12.75">
      <c r="T626" s="113"/>
      <c r="U626" s="113"/>
      <c r="V626" s="113"/>
      <c r="W626" s="113"/>
      <c r="X626" s="113"/>
    </row>
    <row r="627" spans="20:24" ht="12.75">
      <c r="T627" s="113"/>
      <c r="U627" s="113"/>
      <c r="V627" s="113"/>
      <c r="W627" s="113"/>
      <c r="X627" s="113"/>
    </row>
    <row r="628" spans="20:24" ht="12.75">
      <c r="T628" s="113"/>
      <c r="U628" s="113"/>
      <c r="V628" s="113"/>
      <c r="W628" s="113"/>
      <c r="X628" s="113"/>
    </row>
    <row r="629" spans="20:24" ht="12.75">
      <c r="T629" s="113"/>
      <c r="U629" s="113"/>
      <c r="V629" s="113"/>
      <c r="W629" s="113"/>
      <c r="X629" s="113"/>
    </row>
    <row r="630" spans="20:24" ht="12.75">
      <c r="T630" s="113"/>
      <c r="U630" s="113"/>
      <c r="V630" s="113"/>
      <c r="W630" s="113"/>
      <c r="X630" s="113"/>
    </row>
    <row r="631" spans="20:24" ht="12.75">
      <c r="T631" s="113"/>
      <c r="U631" s="113"/>
      <c r="V631" s="113"/>
      <c r="W631" s="113"/>
      <c r="X631" s="113"/>
    </row>
    <row r="632" spans="20:24" ht="12.75">
      <c r="T632" s="113"/>
      <c r="U632" s="113"/>
      <c r="V632" s="113"/>
      <c r="W632" s="113"/>
      <c r="X632" s="113"/>
    </row>
    <row r="633" spans="20:24" ht="12.75">
      <c r="T633" s="113"/>
      <c r="U633" s="113"/>
      <c r="V633" s="113"/>
      <c r="W633" s="113"/>
      <c r="X633" s="113"/>
    </row>
    <row r="634" spans="20:24" ht="12.75">
      <c r="T634" s="113"/>
      <c r="U634" s="113"/>
      <c r="V634" s="113"/>
      <c r="W634" s="113"/>
      <c r="X634" s="113"/>
    </row>
    <row r="635" spans="20:24" ht="12.75">
      <c r="T635" s="113"/>
      <c r="U635" s="113"/>
      <c r="V635" s="113"/>
      <c r="W635" s="113"/>
      <c r="X635" s="113"/>
    </row>
    <row r="636" spans="20:24" ht="12.75">
      <c r="T636" s="113"/>
      <c r="U636" s="113"/>
      <c r="V636" s="113"/>
      <c r="W636" s="113"/>
      <c r="X636" s="113"/>
    </row>
    <row r="637" spans="20:24" ht="12.75">
      <c r="T637" s="113"/>
      <c r="U637" s="113"/>
      <c r="V637" s="113"/>
      <c r="W637" s="113"/>
      <c r="X637" s="113"/>
    </row>
    <row r="638" spans="20:24" ht="12.75">
      <c r="T638" s="113"/>
      <c r="U638" s="113"/>
      <c r="V638" s="113"/>
      <c r="W638" s="113"/>
      <c r="X638" s="113"/>
    </row>
    <row r="639" spans="20:24" ht="12.75">
      <c r="T639" s="113"/>
      <c r="U639" s="113"/>
      <c r="V639" s="113"/>
      <c r="W639" s="113"/>
      <c r="X639" s="113"/>
    </row>
    <row r="640" spans="20:24" ht="12.75">
      <c r="T640" s="113"/>
      <c r="U640" s="113"/>
      <c r="V640" s="113"/>
      <c r="W640" s="113"/>
      <c r="X640" s="113"/>
    </row>
    <row r="641" spans="20:24" ht="12.75">
      <c r="T641" s="113"/>
      <c r="U641" s="113"/>
      <c r="V641" s="113"/>
      <c r="W641" s="113"/>
      <c r="X641" s="113"/>
    </row>
    <row r="642" spans="20:24" ht="12.75">
      <c r="T642" s="113"/>
      <c r="U642" s="113"/>
      <c r="V642" s="113"/>
      <c r="W642" s="113"/>
      <c r="X642" s="113"/>
    </row>
    <row r="643" spans="20:24" ht="12.75">
      <c r="T643" s="113"/>
      <c r="U643" s="113"/>
      <c r="V643" s="113"/>
      <c r="W643" s="113"/>
      <c r="X643" s="113"/>
    </row>
    <row r="644" spans="20:24" ht="12.75">
      <c r="T644" s="113"/>
      <c r="U644" s="113"/>
      <c r="V644" s="113"/>
      <c r="W644" s="113"/>
      <c r="X644" s="113"/>
    </row>
    <row r="645" spans="20:24" ht="12.75">
      <c r="T645" s="113"/>
      <c r="U645" s="113"/>
      <c r="V645" s="113"/>
      <c r="W645" s="113"/>
      <c r="X645" s="113"/>
    </row>
    <row r="646" spans="20:24" ht="12.75">
      <c r="T646" s="113"/>
      <c r="U646" s="113"/>
      <c r="V646" s="113"/>
      <c r="W646" s="113"/>
      <c r="X646" s="113"/>
    </row>
    <row r="647" spans="20:24" ht="12.75">
      <c r="T647" s="113"/>
      <c r="U647" s="113"/>
      <c r="V647" s="113"/>
      <c r="W647" s="113"/>
      <c r="X647" s="113"/>
    </row>
    <row r="648" spans="20:24" ht="12.75">
      <c r="T648" s="113"/>
      <c r="U648" s="113"/>
      <c r="V648" s="113"/>
      <c r="W648" s="113"/>
      <c r="X648" s="113"/>
    </row>
    <row r="649" spans="20:24" ht="12.75">
      <c r="T649" s="113"/>
      <c r="U649" s="113"/>
      <c r="V649" s="113"/>
      <c r="W649" s="113"/>
      <c r="X649" s="113"/>
    </row>
    <row r="650" spans="20:24" ht="12.75">
      <c r="T650" s="113"/>
      <c r="U650" s="113"/>
      <c r="V650" s="113"/>
      <c r="W650" s="113"/>
      <c r="X650" s="113"/>
    </row>
    <row r="651" spans="20:24" ht="12.75">
      <c r="T651" s="113"/>
      <c r="U651" s="113"/>
      <c r="V651" s="113"/>
      <c r="W651" s="113"/>
      <c r="X651" s="113"/>
    </row>
    <row r="652" spans="20:24" ht="12.75">
      <c r="T652" s="113"/>
      <c r="U652" s="113"/>
      <c r="V652" s="113"/>
      <c r="W652" s="113"/>
      <c r="X652" s="113"/>
    </row>
    <row r="653" spans="20:24" ht="12.75">
      <c r="T653" s="113"/>
      <c r="U653" s="113"/>
      <c r="V653" s="113"/>
      <c r="W653" s="113"/>
      <c r="X653" s="113"/>
    </row>
    <row r="654" spans="20:24" ht="12.75">
      <c r="T654" s="113"/>
      <c r="U654" s="113"/>
      <c r="V654" s="113"/>
      <c r="W654" s="113"/>
      <c r="X654" s="113"/>
    </row>
    <row r="655" spans="20:24" ht="12.75">
      <c r="T655" s="113"/>
      <c r="U655" s="113"/>
      <c r="V655" s="113"/>
      <c r="W655" s="113"/>
      <c r="X655" s="113"/>
    </row>
    <row r="656" spans="20:24" ht="12.75">
      <c r="T656" s="113"/>
      <c r="U656" s="113"/>
      <c r="V656" s="113"/>
      <c r="W656" s="113"/>
      <c r="X656" s="113"/>
    </row>
    <row r="657" spans="20:24" ht="12.75">
      <c r="T657" s="113"/>
      <c r="U657" s="113"/>
      <c r="V657" s="113"/>
      <c r="W657" s="113"/>
      <c r="X657" s="113"/>
    </row>
    <row r="658" spans="20:24" ht="12.75">
      <c r="T658" s="113"/>
      <c r="U658" s="113"/>
      <c r="V658" s="113"/>
      <c r="W658" s="113"/>
      <c r="X658" s="113"/>
    </row>
    <row r="659" spans="20:24" ht="12.75">
      <c r="T659" s="113"/>
      <c r="U659" s="113"/>
      <c r="V659" s="113"/>
      <c r="W659" s="113"/>
      <c r="X659" s="113"/>
    </row>
    <row r="660" spans="20:24" ht="12.75">
      <c r="T660" s="113"/>
      <c r="U660" s="113"/>
      <c r="V660" s="113"/>
      <c r="W660" s="113"/>
      <c r="X660" s="113"/>
    </row>
    <row r="661" spans="20:24" ht="12.75">
      <c r="T661" s="113"/>
      <c r="U661" s="113"/>
      <c r="V661" s="113"/>
      <c r="W661" s="113"/>
      <c r="X661" s="113"/>
    </row>
    <row r="662" spans="20:24" ht="12.75">
      <c r="T662" s="113"/>
      <c r="U662" s="113"/>
      <c r="V662" s="113"/>
      <c r="W662" s="113"/>
      <c r="X662" s="113"/>
    </row>
    <row r="663" spans="20:24" ht="12.75">
      <c r="T663" s="113"/>
      <c r="U663" s="113"/>
      <c r="V663" s="113"/>
      <c r="W663" s="113"/>
      <c r="X663" s="113"/>
    </row>
    <row r="664" spans="20:24" ht="12.75">
      <c r="T664" s="113"/>
      <c r="U664" s="113"/>
      <c r="V664" s="113"/>
      <c r="W664" s="113"/>
      <c r="X664" s="113"/>
    </row>
    <row r="665" spans="20:24" ht="12.75">
      <c r="T665" s="113"/>
      <c r="U665" s="113"/>
      <c r="V665" s="113"/>
      <c r="W665" s="113"/>
      <c r="X665" s="113"/>
    </row>
    <row r="666" spans="20:24" ht="12.75">
      <c r="T666" s="113"/>
      <c r="U666" s="113"/>
      <c r="V666" s="113"/>
      <c r="W666" s="113"/>
      <c r="X666" s="113"/>
    </row>
    <row r="667" spans="20:24" ht="12.75">
      <c r="T667" s="113"/>
      <c r="U667" s="113"/>
      <c r="V667" s="113"/>
      <c r="W667" s="113"/>
      <c r="X667" s="113"/>
    </row>
    <row r="668" spans="20:24" ht="12.75">
      <c r="T668" s="113"/>
      <c r="U668" s="113"/>
      <c r="V668" s="113"/>
      <c r="W668" s="113"/>
      <c r="X668" s="113"/>
    </row>
    <row r="669" spans="20:24" ht="12.75">
      <c r="T669" s="113"/>
      <c r="U669" s="113"/>
      <c r="V669" s="113"/>
      <c r="W669" s="113"/>
      <c r="X669" s="113"/>
    </row>
    <row r="670" spans="20:24" ht="12.75">
      <c r="T670" s="113"/>
      <c r="U670" s="113"/>
      <c r="V670" s="113"/>
      <c r="W670" s="113"/>
      <c r="X670" s="113"/>
    </row>
    <row r="671" spans="20:24" ht="12.75">
      <c r="T671" s="113"/>
      <c r="U671" s="113"/>
      <c r="V671" s="113"/>
      <c r="W671" s="113"/>
      <c r="X671" s="113"/>
    </row>
    <row r="672" spans="20:24" ht="12.75">
      <c r="T672" s="113"/>
      <c r="V672" s="113"/>
      <c r="W672" s="113"/>
      <c r="X672" s="113"/>
    </row>
  </sheetData>
  <sheetProtection/>
  <mergeCells count="20">
    <mergeCell ref="T7:T9"/>
    <mergeCell ref="B6:C6"/>
    <mergeCell ref="B10:C10"/>
    <mergeCell ref="T3:U3"/>
    <mergeCell ref="T4:T6"/>
    <mergeCell ref="B8:C8"/>
    <mergeCell ref="A4:A10"/>
    <mergeCell ref="B4:C4"/>
    <mergeCell ref="S4:S10"/>
    <mergeCell ref="B9:C9"/>
    <mergeCell ref="B5:C5"/>
    <mergeCell ref="B7:C7"/>
    <mergeCell ref="A1:R1"/>
    <mergeCell ref="S1:AA1"/>
    <mergeCell ref="A2:A3"/>
    <mergeCell ref="B2:C3"/>
    <mergeCell ref="D2:D3"/>
    <mergeCell ref="E2:E3"/>
    <mergeCell ref="R2:R3"/>
    <mergeCell ref="F2:Q2"/>
  </mergeCells>
  <printOptions horizontalCentered="1"/>
  <pageMargins left="0.18" right="0.19" top="0.36" bottom="0.89" header="0.511811023622047" footer="0.511811023622047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TAVANIR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bejeh</dc:creator>
  <cp:keywords/>
  <dc:description/>
  <cp:lastModifiedBy>f.alimohammadi</cp:lastModifiedBy>
  <cp:lastPrinted>2012-12-13T07:56:48Z</cp:lastPrinted>
  <dcterms:created xsi:type="dcterms:W3CDTF">2009-01-28T07:15:21Z</dcterms:created>
  <dcterms:modified xsi:type="dcterms:W3CDTF">2016-06-13T05:38:59Z</dcterms:modified>
  <cp:category/>
  <cp:version/>
  <cp:contentType/>
  <cp:contentStatus/>
</cp:coreProperties>
</file>